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5\OFICIO 442 TITULO V 1ER INF FINANC 2025 PDF Y EXCEL\"/>
    </mc:Choice>
  </mc:AlternateContent>
  <xr:revisionPtr revIDLastSave="0" documentId="13_ncr:1_{E6850F35-F041-43A0-B283-D722DD62CEA6}" xr6:coauthVersionLast="36" xr6:coauthVersionMax="36" xr10:uidLastSave="{00000000-0000-0000-0000-000000000000}"/>
  <bookViews>
    <workbookView xWindow="0" yWindow="0" windowWidth="12435" windowHeight="8250" xr2:uid="{00000000-000D-0000-FFFF-FFFF00000000}"/>
  </bookViews>
  <sheets>
    <sheet name="PPI" sheetId="1" r:id="rId1"/>
  </sheets>
  <definedNames>
    <definedName name="_xlnm._FilterDatabase" localSheetId="0" hidden="1">PPI!$B$5:$R$96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" i="1" l="1"/>
  <c r="L90" i="1"/>
  <c r="M87" i="1"/>
  <c r="L87" i="1"/>
  <c r="M71" i="1" l="1"/>
  <c r="L71" i="1"/>
  <c r="M70" i="1"/>
  <c r="L70" i="1"/>
  <c r="M69" i="1"/>
  <c r="L69" i="1"/>
  <c r="M68" i="1"/>
  <c r="L68" i="1"/>
  <c r="M55" i="1"/>
  <c r="L55" i="1"/>
  <c r="M54" i="1"/>
  <c r="L54" i="1"/>
  <c r="M49" i="1"/>
  <c r="L49" i="1"/>
  <c r="M42" i="1"/>
  <c r="L42" i="1"/>
  <c r="M40" i="1"/>
  <c r="L40" i="1"/>
  <c r="M10" i="1"/>
  <c r="L10" i="1"/>
  <c r="M66" i="1" l="1"/>
  <c r="L66" i="1"/>
  <c r="L57" i="1"/>
  <c r="M57" i="1"/>
  <c r="L58" i="1"/>
  <c r="M58" i="1"/>
  <c r="L59" i="1"/>
  <c r="M59" i="1"/>
  <c r="L60" i="1"/>
  <c r="M60" i="1"/>
  <c r="L61" i="1"/>
  <c r="M61" i="1"/>
  <c r="L62" i="1"/>
  <c r="M62" i="1"/>
  <c r="M48" i="1"/>
  <c r="L48" i="1"/>
  <c r="M41" i="1"/>
  <c r="L41" i="1"/>
  <c r="M39" i="1"/>
  <c r="L39" i="1"/>
  <c r="M26" i="1"/>
  <c r="L26" i="1"/>
  <c r="M33" i="1"/>
  <c r="L33" i="1"/>
  <c r="M32" i="1"/>
  <c r="L32" i="1"/>
  <c r="M31" i="1"/>
  <c r="L31" i="1"/>
  <c r="M30" i="1"/>
  <c r="L30" i="1"/>
  <c r="M29" i="1"/>
  <c r="L29" i="1"/>
  <c r="M25" i="1"/>
  <c r="L25" i="1"/>
  <c r="M18" i="1"/>
  <c r="L18" i="1"/>
  <c r="M17" i="1"/>
  <c r="L17" i="1"/>
  <c r="M11" i="1"/>
  <c r="L11" i="1"/>
  <c r="K77" i="1" l="1"/>
  <c r="I77" i="1"/>
  <c r="G77" i="1"/>
  <c r="M47" i="1"/>
  <c r="L47" i="1"/>
  <c r="M24" i="1"/>
  <c r="L24" i="1"/>
  <c r="M23" i="1"/>
  <c r="L23" i="1"/>
  <c r="J77" i="1" l="1"/>
  <c r="H77" i="1"/>
  <c r="M73" i="1"/>
  <c r="L73" i="1"/>
  <c r="M72" i="1"/>
  <c r="L72" i="1"/>
  <c r="M45" i="1"/>
  <c r="L45" i="1"/>
  <c r="M44" i="1"/>
  <c r="L44" i="1"/>
  <c r="M37" i="1"/>
  <c r="L37" i="1"/>
  <c r="M28" i="1"/>
  <c r="L28" i="1"/>
  <c r="M20" i="1"/>
  <c r="L20" i="1"/>
  <c r="M77" i="1" l="1"/>
  <c r="L77" i="1"/>
  <c r="K92" i="1"/>
  <c r="J92" i="1"/>
  <c r="I92" i="1"/>
  <c r="H92" i="1"/>
  <c r="G92" i="1"/>
  <c r="M89" i="1"/>
  <c r="L89" i="1"/>
  <c r="M88" i="1"/>
  <c r="L88" i="1"/>
  <c r="M38" i="1"/>
  <c r="L38" i="1"/>
  <c r="M74" i="1" l="1"/>
  <c r="L74" i="1"/>
  <c r="M53" i="1"/>
  <c r="L53" i="1"/>
  <c r="L50" i="1" l="1"/>
  <c r="M50" i="1"/>
  <c r="L46" i="1"/>
  <c r="M46" i="1"/>
  <c r="L51" i="1"/>
  <c r="M51" i="1"/>
  <c r="M36" i="1" l="1"/>
  <c r="L36" i="1"/>
  <c r="M85" i="1"/>
  <c r="L85" i="1"/>
  <c r="M84" i="1"/>
  <c r="L84" i="1"/>
  <c r="M15" i="1" l="1"/>
  <c r="L15" i="1"/>
  <c r="M86" i="1" l="1"/>
  <c r="L86" i="1"/>
  <c r="M83" i="1"/>
  <c r="L83" i="1"/>
  <c r="M67" i="1"/>
  <c r="M65" i="1"/>
  <c r="L65" i="1"/>
  <c r="M64" i="1"/>
  <c r="L64" i="1"/>
  <c r="M63" i="1"/>
  <c r="L63" i="1"/>
  <c r="M56" i="1"/>
  <c r="L56" i="1"/>
  <c r="M52" i="1"/>
  <c r="L52" i="1"/>
  <c r="M43" i="1"/>
  <c r="L43" i="1"/>
  <c r="M35" i="1"/>
  <c r="L35" i="1"/>
  <c r="M34" i="1"/>
  <c r="L34" i="1"/>
  <c r="M27" i="1"/>
  <c r="L27" i="1"/>
  <c r="M22" i="1"/>
  <c r="L22" i="1"/>
  <c r="M21" i="1"/>
  <c r="L21" i="1"/>
  <c r="M19" i="1"/>
  <c r="L19" i="1"/>
  <c r="M16" i="1"/>
  <c r="L16" i="1"/>
  <c r="M14" i="1"/>
  <c r="L14" i="1"/>
  <c r="M13" i="1"/>
  <c r="L13" i="1"/>
  <c r="M12" i="1"/>
  <c r="L12" i="1"/>
  <c r="M9" i="1"/>
  <c r="L9" i="1"/>
  <c r="M92" i="1" l="1"/>
  <c r="M82" i="1"/>
  <c r="K94" i="1"/>
  <c r="I94" i="1"/>
  <c r="H94" i="1"/>
  <c r="J94" i="1"/>
  <c r="G94" i="1"/>
  <c r="L92" i="1"/>
  <c r="L82" i="1"/>
  <c r="L94" i="1" l="1"/>
  <c r="M94" i="1"/>
</calcChain>
</file>

<file path=xl/sharedStrings.xml><?xml version="1.0" encoding="utf-8"?>
<sst xmlns="http://schemas.openxmlformats.org/spreadsheetml/2006/main" count="221" uniqueCount="101">
  <si>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</si>
  <si>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</si>
  <si>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</si>
  <si>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</si>
  <si>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</si>
  <si>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</si>
  <si>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</si>
  <si>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</si>
  <si>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</si>
  <si>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</si>
  <si>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</si>
  <si>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</si>
  <si>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</si>
  <si>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</si>
  <si>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</si>
  <si>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</si>
  <si>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</si>
  <si>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</si>
  <si>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</si>
  <si>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</si>
  <si>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</si>
  <si>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EQUIPO DE COMPUTO Y DE TECNOLOGIAS DE LA INFORMAC</t>
  </si>
  <si>
    <t>E0003</t>
  </si>
  <si>
    <t>MUEBLES DE OFICINA Y ESTANTERIA</t>
  </si>
  <si>
    <t>OTROS MOBILIARIOS Y EQUIPOS DE ADMINISTRACION</t>
  </si>
  <si>
    <t>VEHICULOS Y EQUIPO TERRESTRE</t>
  </si>
  <si>
    <t>SOFTWARE</t>
  </si>
  <si>
    <t>E0005</t>
  </si>
  <si>
    <t>SIST DE AIRE ACON, CALEFACC Y DE REFR INDUS Y COM</t>
  </si>
  <si>
    <t>EQUIPO DE COMUNICACION Y TELECOMUNICACION</t>
  </si>
  <si>
    <t>E0006</t>
  </si>
  <si>
    <t>HERRAMIENTAS Y MAQUINAS-HERRAMIENTA</t>
  </si>
  <si>
    <t>E0008</t>
  </si>
  <si>
    <t>OTRO MOBILIARIO Y EQUIPO EDUCACIONAL Y RECREATIVO</t>
  </si>
  <si>
    <t>EQUIPOS Y APARATOS AUDIOVISUALES</t>
  </si>
  <si>
    <t>E0015</t>
  </si>
  <si>
    <t>E0016</t>
  </si>
  <si>
    <t>EQ DE GENERACION ELECTRICA, APARATOS Y ACCES ELECT</t>
  </si>
  <si>
    <t>OTROS EQUIPOS</t>
  </si>
  <si>
    <t>E0021</t>
  </si>
  <si>
    <t>E0023</t>
  </si>
  <si>
    <t>E0024</t>
  </si>
  <si>
    <t>EQUIPO MEDICO Y DE LABORATORIO</t>
  </si>
  <si>
    <t>EDIFICACION NO HABITACIONAL</t>
  </si>
  <si>
    <t>DIV DE TERRENOS Y CONSTR DE OBRAS DE URBANIZACION</t>
  </si>
  <si>
    <t>CONSTRUCCION DE VIAS DE COMUNICACION</t>
  </si>
  <si>
    <t>5110</t>
  </si>
  <si>
    <t>5150</t>
  </si>
  <si>
    <t>5640</t>
  </si>
  <si>
    <t>5190</t>
  </si>
  <si>
    <t>5650</t>
  </si>
  <si>
    <t>5910</t>
  </si>
  <si>
    <t>5660</t>
  </si>
  <si>
    <t>5670</t>
  </si>
  <si>
    <t>6120</t>
  </si>
  <si>
    <t>6140</t>
  </si>
  <si>
    <t>6150</t>
  </si>
  <si>
    <t>5410</t>
  </si>
  <si>
    <t>5210</t>
  </si>
  <si>
    <t>5690</t>
  </si>
  <si>
    <t>E0026</t>
  </si>
  <si>
    <t>CNV SERVICIOS BAS MC</t>
  </si>
  <si>
    <t>K0167</t>
  </si>
  <si>
    <t>CNV MACRO GEG</t>
  </si>
  <si>
    <t>E0009</t>
  </si>
  <si>
    <t>K0170</t>
  </si>
  <si>
    <t>K0171</t>
  </si>
  <si>
    <t>CNV INF Y EQ CENT GT</t>
  </si>
  <si>
    <t>CNV ITESI MSFP</t>
  </si>
  <si>
    <t>III. Tesorería Municipal / HACIENDA PUBLICA MUNICIPAL FORTALECIDA</t>
  </si>
  <si>
    <t>V. Oficialía Mayor / CIUDADANIA Y DEPENDENCIAS OBTIENEN BUEN SERVICIO</t>
  </si>
  <si>
    <t>VI. Dirección de Obras Públicas / HAB OBTIENEN PLAN, PROG, OBRAS Y SERVICIOS</t>
  </si>
  <si>
    <t>VIII. Dirección de Seguridad Pública, Tránsito y Vialidad / CIUDADANOS GOZAN DE SEGURIDAD PUBLICA EFICIENTE</t>
  </si>
  <si>
    <t>5490</t>
  </si>
  <si>
    <t>OTROS EQUIPOS DE TRANSPORTE</t>
  </si>
  <si>
    <t>X. Unidad de Transparencia / CIUDADANIA CREE Y CONFIA TRANSPARENCIA DE LA G.P.</t>
  </si>
  <si>
    <t>5290</t>
  </si>
  <si>
    <t>XV. Dirección de Planeación Municipal / DEPEN TIENEN PLANEACION ESTRATEGICA, PLANES Y PROG</t>
  </si>
  <si>
    <t>5420</t>
  </si>
  <si>
    <t>CARROCERIAS Y REMOLQUES</t>
  </si>
  <si>
    <t>XVI. Dirección de Servicios Públicos Municipales / SANFELIPENSES OBTIENEN APROV SUSTENTABLE E IMAGEN</t>
  </si>
  <si>
    <t>XXII. Dirección de Deporte / POBLACION ACTIVA CUENTA CON SERVICIOS DEPORTIVOS</t>
  </si>
  <si>
    <t>XXIV. Unidad de Asuntos Jurídicos / MPIO POSEE ESTRUCTURA EFIZ Y EFIETE OPERACION GOB</t>
  </si>
  <si>
    <t>XXV. Unidad de Protección Civil / POB CUENTA ACCIONES PREVENCION Y AUXILIO</t>
  </si>
  <si>
    <t>5310</t>
  </si>
  <si>
    <t xml:space="preserve">XXVII. Unidad de Atención a Migrantes / CIUDADANOS DISMINUYEN MIGRACION A EU </t>
  </si>
  <si>
    <t>6220</t>
  </si>
  <si>
    <t>K0173</t>
  </si>
  <si>
    <t>E0002</t>
  </si>
  <si>
    <t>II. Secretaría del Ayuntamiento / HABITANTES OBTIENEN CERTIFICACIONES Y AUTORIZACION</t>
  </si>
  <si>
    <t>I. Presidencia Municipal / SAN FELIPENSES OBTIENEN OBRAS Y ACCIONES</t>
  </si>
  <si>
    <t>E0001</t>
  </si>
  <si>
    <t>O0001</t>
  </si>
  <si>
    <t>IV. Contraloría Municipal / CIUDADANOS TIENEN CERTEZA GM Y TRANSPARENCIA</t>
  </si>
  <si>
    <t>E0007</t>
  </si>
  <si>
    <t>VII. Dirección de Desarrollo Social / MPIO Y FAM VULNER BAJA IN POBREZA SERV BASICOS VIV</t>
  </si>
  <si>
    <t>E0011</t>
  </si>
  <si>
    <t>XII. Dirección de Desarrollo Rural / PER RURAL DED ACT PRIM (A/G) OB HAB MEJOR ECON FAM</t>
  </si>
  <si>
    <t>E0012</t>
  </si>
  <si>
    <t xml:space="preserve">XIII.  Dirección de Desarrollo Económico y Turismo / FAMILIAS OBTIENEN DES ECONOM EMPLEO Y EDUCACION </t>
  </si>
  <si>
    <t>Municipio de San Felipe
Programas y Proyectos de Inversión
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</si>
</sst>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5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8" fillId="0" borderId="0" xfId="0" applyFont="1" applyFill="1" applyBorder="1" applyAlignment="1" applyProtection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7" fillId="0" borderId="0" xfId="0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vertical="top" wrapText="1"/>
    </xf>
    <xf numFmtId="43" fontId="8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/>
    <xf numFmtId="43" fontId="7" fillId="0" borderId="28" xfId="0" applyNumberFormat="1" applyFont="1" applyFill="1" applyBorder="1" applyAlignment="1" applyProtection="1">
      <alignment horizontal="right" vertical="center" wrapText="1"/>
    </xf>
    <xf numFmtId="9" fontId="7" fillId="0" borderId="28" xfId="2" applyFont="1" applyFill="1" applyBorder="1" applyAlignment="1" applyProtection="1">
      <alignment horizontal="center" vertical="top" wrapText="1"/>
    </xf>
    <xf numFmtId="9" fontId="7" fillId="0" borderId="29" xfId="2" applyFont="1" applyFill="1" applyBorder="1" applyAlignment="1" applyProtection="1">
      <alignment horizontal="center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left" vertical="center" wrapText="1"/>
    </xf>
    <xf numFmtId="0" fontId="7" fillId="0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96"/>
  <sheetViews>
    <sheetView tabSelected="1" view="pageBreakPreview" topLeftCell="B1" zoomScale="110" zoomScaleNormal="110" zoomScaleSheetLayoutView="110" workbookViewId="0">
      <selection activeCell="B1" sqref="B1:M1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5.7109375" style="1" customWidth="1"/>
    <col min="10" max="10" width="14.42578125" style="1" customWidth="1"/>
    <col min="11" max="11" width="15.5703125" style="1" customWidth="1"/>
    <col min="12" max="13" width="11.570312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5" ht="57" customHeight="1" x14ac:dyDescent="0.2">
      <c r="B1" s="84" t="s">
        <v>100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6"/>
    </row>
    <row r="2" spans="2:15" ht="13.15" customHeight="1" x14ac:dyDescent="0.2">
      <c r="B2" s="87" t="s">
        <v>0</v>
      </c>
      <c r="C2" s="88"/>
      <c r="D2" s="93" t="s">
        <v>1</v>
      </c>
      <c r="E2" s="96" t="s">
        <v>2</v>
      </c>
      <c r="F2" s="93" t="s">
        <v>3</v>
      </c>
      <c r="G2" s="97" t="s">
        <v>4</v>
      </c>
      <c r="H2" s="97"/>
      <c r="I2" s="97"/>
      <c r="J2" s="97"/>
      <c r="K2" s="97"/>
      <c r="L2" s="97"/>
      <c r="M2" s="98"/>
    </row>
    <row r="3" spans="2:15" ht="24" customHeight="1" x14ac:dyDescent="0.2">
      <c r="B3" s="89"/>
      <c r="C3" s="90"/>
      <c r="D3" s="94"/>
      <c r="E3" s="96"/>
      <c r="F3" s="94"/>
      <c r="G3" s="99" t="s">
        <v>20</v>
      </c>
      <c r="H3" s="101" t="s">
        <v>5</v>
      </c>
      <c r="I3" s="66" t="s">
        <v>6</v>
      </c>
      <c r="J3" s="66" t="s">
        <v>7</v>
      </c>
      <c r="K3" s="66" t="s">
        <v>8</v>
      </c>
      <c r="L3" s="69" t="s">
        <v>9</v>
      </c>
      <c r="M3" s="70"/>
    </row>
    <row r="4" spans="2:15" ht="12.75" customHeight="1" x14ac:dyDescent="0.2">
      <c r="B4" s="89"/>
      <c r="C4" s="90"/>
      <c r="D4" s="94"/>
      <c r="E4" s="96"/>
      <c r="F4" s="94"/>
      <c r="G4" s="89"/>
      <c r="H4" s="102"/>
      <c r="I4" s="103"/>
      <c r="J4" s="103"/>
      <c r="K4" s="67"/>
      <c r="L4" s="71" t="s">
        <v>10</v>
      </c>
      <c r="M4" s="73" t="s">
        <v>11</v>
      </c>
      <c r="O4" s="54"/>
    </row>
    <row r="5" spans="2:15" x14ac:dyDescent="0.2">
      <c r="B5" s="91"/>
      <c r="C5" s="92"/>
      <c r="D5" s="95"/>
      <c r="E5" s="96"/>
      <c r="F5" s="95"/>
      <c r="G5" s="100"/>
      <c r="H5" s="71"/>
      <c r="I5" s="104"/>
      <c r="J5" s="104"/>
      <c r="K5" s="68"/>
      <c r="L5" s="72"/>
      <c r="M5" s="74"/>
      <c r="O5" s="53"/>
    </row>
    <row r="6" spans="2:15" ht="13.15" customHeight="1" x14ac:dyDescent="0.2">
      <c r="B6" s="75" t="s">
        <v>12</v>
      </c>
      <c r="C6" s="76"/>
      <c r="D6" s="76"/>
      <c r="E6" s="21"/>
      <c r="F6" s="22"/>
      <c r="G6" s="23"/>
      <c r="H6" s="23"/>
      <c r="I6" s="23"/>
      <c r="J6" s="77"/>
      <c r="K6" s="77"/>
      <c r="L6" s="23"/>
      <c r="M6" s="24"/>
      <c r="O6" s="53"/>
    </row>
    <row r="7" spans="2:15" ht="13.15" customHeight="1" x14ac:dyDescent="0.2">
      <c r="B7" s="25"/>
      <c r="C7" s="78" t="s">
        <v>13</v>
      </c>
      <c r="D7" s="78"/>
      <c r="E7" s="21"/>
      <c r="F7" s="26"/>
      <c r="G7" s="27"/>
      <c r="H7" s="27"/>
      <c r="I7" s="27"/>
      <c r="J7" s="27"/>
      <c r="K7" s="27"/>
      <c r="L7" s="27"/>
      <c r="M7" s="28"/>
      <c r="O7" s="53"/>
    </row>
    <row r="8" spans="2:15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  <c r="O8" s="53"/>
    </row>
    <row r="9" spans="2:15" s="58" customFormat="1" ht="22.5" x14ac:dyDescent="0.25">
      <c r="B9" s="50" t="s">
        <v>91</v>
      </c>
      <c r="C9" s="51"/>
      <c r="D9" s="27" t="s">
        <v>90</v>
      </c>
      <c r="E9" s="40" t="s">
        <v>47</v>
      </c>
      <c r="F9" s="52" t="s">
        <v>21</v>
      </c>
      <c r="G9" s="49">
        <v>0</v>
      </c>
      <c r="H9" s="34">
        <v>0</v>
      </c>
      <c r="I9" s="34">
        <v>70000</v>
      </c>
      <c r="J9" s="34">
        <v>0</v>
      </c>
      <c r="K9" s="34">
        <v>0</v>
      </c>
      <c r="L9" s="35">
        <f t="shared" ref="L9:L35" si="0">IFERROR(K9/H9,0)</f>
        <v>0</v>
      </c>
      <c r="M9" s="36">
        <f t="shared" ref="M9:M35" si="1">IFERROR(K9/I9,0)</f>
        <v>0</v>
      </c>
      <c r="O9" s="54"/>
    </row>
    <row r="10" spans="2:15" s="58" customFormat="1" x14ac:dyDescent="0.25">
      <c r="B10" s="50"/>
      <c r="C10" s="51"/>
      <c r="D10" s="27"/>
      <c r="E10" s="40" t="s">
        <v>49</v>
      </c>
      <c r="F10" s="52" t="s">
        <v>24</v>
      </c>
      <c r="G10" s="49">
        <v>0</v>
      </c>
      <c r="H10" s="34">
        <v>0</v>
      </c>
      <c r="I10" s="34">
        <v>25000</v>
      </c>
      <c r="J10" s="34">
        <v>0</v>
      </c>
      <c r="K10" s="34">
        <v>0</v>
      </c>
      <c r="L10" s="35">
        <f t="shared" si="0"/>
        <v>0</v>
      </c>
      <c r="M10" s="36">
        <f t="shared" si="1"/>
        <v>0</v>
      </c>
      <c r="O10" s="54"/>
    </row>
    <row r="11" spans="2:15" s="58" customFormat="1" ht="22.5" x14ac:dyDescent="0.25">
      <c r="B11" s="50" t="s">
        <v>88</v>
      </c>
      <c r="C11" s="51"/>
      <c r="D11" s="27" t="s">
        <v>89</v>
      </c>
      <c r="E11" s="40" t="s">
        <v>47</v>
      </c>
      <c r="F11" s="52" t="s">
        <v>21</v>
      </c>
      <c r="G11" s="49">
        <v>28990</v>
      </c>
      <c r="H11" s="34">
        <v>28990</v>
      </c>
      <c r="I11" s="34">
        <v>28990</v>
      </c>
      <c r="J11" s="34">
        <v>0</v>
      </c>
      <c r="K11" s="34">
        <v>0</v>
      </c>
      <c r="L11" s="35">
        <f t="shared" ref="L11" si="2">IFERROR(K11/H11,0)</f>
        <v>0</v>
      </c>
      <c r="M11" s="36">
        <f t="shared" ref="M11" si="3">IFERROR(K11/I11,0)</f>
        <v>0</v>
      </c>
      <c r="O11" s="54"/>
    </row>
    <row r="12" spans="2:15" s="58" customFormat="1" ht="22.5" x14ac:dyDescent="0.25">
      <c r="B12" s="50" t="s">
        <v>22</v>
      </c>
      <c r="C12" s="51"/>
      <c r="D12" s="27" t="s">
        <v>69</v>
      </c>
      <c r="E12" s="40" t="s">
        <v>46</v>
      </c>
      <c r="F12" s="52" t="s">
        <v>23</v>
      </c>
      <c r="G12" s="49">
        <v>50000</v>
      </c>
      <c r="H12" s="34">
        <v>50000</v>
      </c>
      <c r="I12" s="34">
        <v>50000</v>
      </c>
      <c r="J12" s="34">
        <v>0</v>
      </c>
      <c r="K12" s="34">
        <v>0</v>
      </c>
      <c r="L12" s="35">
        <f t="shared" si="0"/>
        <v>0</v>
      </c>
      <c r="M12" s="36">
        <f t="shared" si="1"/>
        <v>0</v>
      </c>
      <c r="O12" s="54"/>
    </row>
    <row r="13" spans="2:15" s="58" customFormat="1" ht="22.5" x14ac:dyDescent="0.25">
      <c r="B13" s="50"/>
      <c r="C13" s="51"/>
      <c r="D13" s="27"/>
      <c r="E13" s="40" t="s">
        <v>47</v>
      </c>
      <c r="F13" s="52" t="s">
        <v>21</v>
      </c>
      <c r="G13" s="49">
        <v>200000</v>
      </c>
      <c r="H13" s="34">
        <v>200000</v>
      </c>
      <c r="I13" s="34">
        <v>200000</v>
      </c>
      <c r="J13" s="34">
        <v>0</v>
      </c>
      <c r="K13" s="34">
        <v>0</v>
      </c>
      <c r="L13" s="35">
        <f t="shared" si="0"/>
        <v>0</v>
      </c>
      <c r="M13" s="36">
        <f t="shared" si="1"/>
        <v>0</v>
      </c>
      <c r="O13" s="54"/>
    </row>
    <row r="14" spans="2:15" s="58" customFormat="1" x14ac:dyDescent="0.25">
      <c r="B14" s="50"/>
      <c r="C14" s="51"/>
      <c r="D14" s="27"/>
      <c r="E14" s="40" t="s">
        <v>57</v>
      </c>
      <c r="F14" s="52" t="s">
        <v>25</v>
      </c>
      <c r="G14" s="49">
        <v>50000</v>
      </c>
      <c r="H14" s="34">
        <v>50000</v>
      </c>
      <c r="I14" s="34">
        <v>50000</v>
      </c>
      <c r="J14" s="34">
        <v>0</v>
      </c>
      <c r="K14" s="34">
        <v>0</v>
      </c>
      <c r="L14" s="35">
        <f t="shared" si="0"/>
        <v>0</v>
      </c>
      <c r="M14" s="36">
        <f t="shared" si="1"/>
        <v>0</v>
      </c>
      <c r="O14" s="54"/>
    </row>
    <row r="15" spans="2:15" s="58" customFormat="1" x14ac:dyDescent="0.25">
      <c r="B15" s="50"/>
      <c r="C15" s="51"/>
      <c r="D15" s="27"/>
      <c r="E15" s="40" t="s">
        <v>48</v>
      </c>
      <c r="F15" s="52" t="s">
        <v>28</v>
      </c>
      <c r="G15" s="49">
        <v>15660</v>
      </c>
      <c r="H15" s="34">
        <v>15660</v>
      </c>
      <c r="I15" s="34">
        <v>15660</v>
      </c>
      <c r="J15" s="34">
        <v>0</v>
      </c>
      <c r="K15" s="34">
        <v>0</v>
      </c>
      <c r="L15" s="35">
        <f t="shared" ref="L15" si="4">IFERROR(K15/H15,0)</f>
        <v>0</v>
      </c>
      <c r="M15" s="36">
        <f t="shared" ref="M15" si="5">IFERROR(K15/I15,0)</f>
        <v>0</v>
      </c>
      <c r="O15" s="54"/>
    </row>
    <row r="16" spans="2:15" s="58" customFormat="1" x14ac:dyDescent="0.25">
      <c r="B16" s="50"/>
      <c r="C16" s="51"/>
      <c r="D16" s="27"/>
      <c r="E16" s="40" t="s">
        <v>51</v>
      </c>
      <c r="F16" s="52" t="s">
        <v>26</v>
      </c>
      <c r="G16" s="49">
        <v>35000</v>
      </c>
      <c r="H16" s="34">
        <v>35000</v>
      </c>
      <c r="I16" s="34">
        <v>35000</v>
      </c>
      <c r="J16" s="34">
        <v>0</v>
      </c>
      <c r="K16" s="34">
        <v>0</v>
      </c>
      <c r="L16" s="35">
        <f t="shared" si="0"/>
        <v>0</v>
      </c>
      <c r="M16" s="36">
        <f t="shared" si="1"/>
        <v>0</v>
      </c>
      <c r="O16" s="54"/>
    </row>
    <row r="17" spans="2:15" s="58" customFormat="1" ht="22.5" x14ac:dyDescent="0.25">
      <c r="B17" s="50" t="s">
        <v>92</v>
      </c>
      <c r="C17" s="51"/>
      <c r="D17" s="27" t="s">
        <v>93</v>
      </c>
      <c r="E17" s="40" t="s">
        <v>46</v>
      </c>
      <c r="F17" s="52" t="s">
        <v>23</v>
      </c>
      <c r="G17" s="49">
        <v>11583.99</v>
      </c>
      <c r="H17" s="34">
        <v>11583.99</v>
      </c>
      <c r="I17" s="34">
        <v>11583.99</v>
      </c>
      <c r="J17" s="34">
        <v>0</v>
      </c>
      <c r="K17" s="34">
        <v>0</v>
      </c>
      <c r="L17" s="35">
        <f t="shared" si="0"/>
        <v>0</v>
      </c>
      <c r="M17" s="36">
        <f t="shared" si="1"/>
        <v>0</v>
      </c>
      <c r="O17" s="54"/>
    </row>
    <row r="18" spans="2:15" s="58" customFormat="1" ht="22.5" x14ac:dyDescent="0.25">
      <c r="B18" s="50"/>
      <c r="C18" s="51"/>
      <c r="D18" s="27"/>
      <c r="E18" s="40" t="s">
        <v>47</v>
      </c>
      <c r="F18" s="52" t="s">
        <v>21</v>
      </c>
      <c r="G18" s="49">
        <v>60000</v>
      </c>
      <c r="H18" s="34">
        <v>60000</v>
      </c>
      <c r="I18" s="34">
        <v>60000</v>
      </c>
      <c r="J18" s="34">
        <v>0</v>
      </c>
      <c r="K18" s="34">
        <v>0</v>
      </c>
      <c r="L18" s="35">
        <f t="shared" si="0"/>
        <v>0</v>
      </c>
      <c r="M18" s="36">
        <f t="shared" si="1"/>
        <v>0</v>
      </c>
      <c r="O18" s="54"/>
    </row>
    <row r="19" spans="2:15" s="58" customFormat="1" ht="22.5" x14ac:dyDescent="0.25">
      <c r="B19" s="50" t="s">
        <v>27</v>
      </c>
      <c r="C19" s="51"/>
      <c r="D19" s="27" t="s">
        <v>70</v>
      </c>
      <c r="E19" s="40" t="s">
        <v>47</v>
      </c>
      <c r="F19" s="52" t="s">
        <v>21</v>
      </c>
      <c r="G19" s="49">
        <v>0</v>
      </c>
      <c r="H19" s="34">
        <v>0</v>
      </c>
      <c r="I19" s="34">
        <v>350000</v>
      </c>
      <c r="J19" s="34">
        <v>0</v>
      </c>
      <c r="K19" s="34">
        <v>0</v>
      </c>
      <c r="L19" s="35">
        <f t="shared" si="0"/>
        <v>0</v>
      </c>
      <c r="M19" s="36">
        <f t="shared" si="1"/>
        <v>0</v>
      </c>
      <c r="O19" s="54"/>
    </row>
    <row r="20" spans="2:15" s="58" customFormat="1" x14ac:dyDescent="0.25">
      <c r="B20" s="50"/>
      <c r="C20" s="51"/>
      <c r="D20" s="27"/>
      <c r="E20" s="40" t="s">
        <v>57</v>
      </c>
      <c r="F20" s="52" t="s">
        <v>25</v>
      </c>
      <c r="G20" s="49">
        <v>2700000</v>
      </c>
      <c r="H20" s="34">
        <v>2700000</v>
      </c>
      <c r="I20" s="34">
        <v>2000000</v>
      </c>
      <c r="J20" s="34">
        <v>0</v>
      </c>
      <c r="K20" s="34">
        <v>0</v>
      </c>
      <c r="L20" s="35">
        <f t="shared" ref="L20" si="6">IFERROR(K20/H20,0)</f>
        <v>0</v>
      </c>
      <c r="M20" s="36">
        <f t="shared" ref="M20" si="7">IFERROR(K20/I20,0)</f>
        <v>0</v>
      </c>
      <c r="O20" s="54"/>
    </row>
    <row r="21" spans="2:15" s="58" customFormat="1" x14ac:dyDescent="0.25">
      <c r="B21" s="50"/>
      <c r="C21" s="51"/>
      <c r="D21" s="27"/>
      <c r="E21" s="40" t="s">
        <v>51</v>
      </c>
      <c r="F21" s="52" t="s">
        <v>26</v>
      </c>
      <c r="G21" s="49">
        <v>0</v>
      </c>
      <c r="H21" s="34">
        <v>0</v>
      </c>
      <c r="I21" s="34">
        <v>450000</v>
      </c>
      <c r="J21" s="34">
        <v>0</v>
      </c>
      <c r="K21" s="34">
        <v>0</v>
      </c>
      <c r="L21" s="35">
        <f t="shared" si="0"/>
        <v>0</v>
      </c>
      <c r="M21" s="36">
        <f t="shared" si="1"/>
        <v>0</v>
      </c>
      <c r="O21" s="54"/>
    </row>
    <row r="22" spans="2:15" s="58" customFormat="1" ht="22.5" x14ac:dyDescent="0.25">
      <c r="B22" s="50" t="s">
        <v>30</v>
      </c>
      <c r="C22" s="51"/>
      <c r="D22" s="27" t="s">
        <v>71</v>
      </c>
      <c r="E22" s="40" t="s">
        <v>46</v>
      </c>
      <c r="F22" s="52" t="s">
        <v>23</v>
      </c>
      <c r="G22" s="49">
        <v>40000</v>
      </c>
      <c r="H22" s="34">
        <v>40000</v>
      </c>
      <c r="I22" s="34">
        <v>40000</v>
      </c>
      <c r="J22" s="34">
        <v>0</v>
      </c>
      <c r="K22" s="34">
        <v>0</v>
      </c>
      <c r="L22" s="35">
        <f t="shared" si="0"/>
        <v>0</v>
      </c>
      <c r="M22" s="36">
        <f t="shared" si="1"/>
        <v>0</v>
      </c>
      <c r="O22" s="54"/>
    </row>
    <row r="23" spans="2:15" s="58" customFormat="1" ht="22.5" x14ac:dyDescent="0.25">
      <c r="B23" s="50" t="s">
        <v>30</v>
      </c>
      <c r="C23" s="51"/>
      <c r="D23" s="27"/>
      <c r="E23" s="40" t="s">
        <v>47</v>
      </c>
      <c r="F23" s="52" t="s">
        <v>21</v>
      </c>
      <c r="G23" s="49">
        <v>100000</v>
      </c>
      <c r="H23" s="34">
        <v>100000</v>
      </c>
      <c r="I23" s="34">
        <v>100000</v>
      </c>
      <c r="J23" s="34">
        <v>0</v>
      </c>
      <c r="K23" s="34">
        <v>0</v>
      </c>
      <c r="L23" s="35">
        <f t="shared" ref="L23:L24" si="8">IFERROR(K23/H23,0)</f>
        <v>0</v>
      </c>
      <c r="M23" s="36">
        <f t="shared" ref="M23:M24" si="9">IFERROR(K23/I23,0)</f>
        <v>0</v>
      </c>
      <c r="O23" s="54"/>
    </row>
    <row r="24" spans="2:15" s="58" customFormat="1" x14ac:dyDescent="0.25">
      <c r="B24" s="50" t="s">
        <v>30</v>
      </c>
      <c r="C24" s="51"/>
      <c r="D24" s="27"/>
      <c r="E24" s="40" t="s">
        <v>49</v>
      </c>
      <c r="F24" s="52" t="s">
        <v>24</v>
      </c>
      <c r="G24" s="49">
        <v>0</v>
      </c>
      <c r="H24" s="34">
        <v>0</v>
      </c>
      <c r="I24" s="34">
        <v>550000</v>
      </c>
      <c r="J24" s="34">
        <v>0</v>
      </c>
      <c r="K24" s="34">
        <v>0</v>
      </c>
      <c r="L24" s="35">
        <f t="shared" si="8"/>
        <v>0</v>
      </c>
      <c r="M24" s="36">
        <f t="shared" si="9"/>
        <v>0</v>
      </c>
      <c r="O24" s="54"/>
    </row>
    <row r="25" spans="2:15" s="58" customFormat="1" x14ac:dyDescent="0.25">
      <c r="B25" s="50" t="s">
        <v>30</v>
      </c>
      <c r="C25" s="51"/>
      <c r="D25" s="27"/>
      <c r="E25" s="40" t="s">
        <v>51</v>
      </c>
      <c r="F25" s="52" t="s">
        <v>26</v>
      </c>
      <c r="G25" s="49">
        <v>20000</v>
      </c>
      <c r="H25" s="34">
        <v>20000</v>
      </c>
      <c r="I25" s="34">
        <v>70000</v>
      </c>
      <c r="J25" s="34">
        <v>0</v>
      </c>
      <c r="K25" s="34">
        <v>0</v>
      </c>
      <c r="L25" s="35">
        <f t="shared" ref="L25" si="10">IFERROR(K25/H25,0)</f>
        <v>0</v>
      </c>
      <c r="M25" s="36">
        <f t="shared" ref="M25" si="11">IFERROR(K25/I25,0)</f>
        <v>0</v>
      </c>
      <c r="O25" s="54"/>
    </row>
    <row r="26" spans="2:15" s="58" customFormat="1" ht="22.5" x14ac:dyDescent="0.25">
      <c r="B26" s="50" t="s">
        <v>94</v>
      </c>
      <c r="C26" s="51"/>
      <c r="D26" s="27" t="s">
        <v>95</v>
      </c>
      <c r="E26" s="40" t="s">
        <v>51</v>
      </c>
      <c r="F26" s="52" t="s">
        <v>26</v>
      </c>
      <c r="G26" s="49">
        <v>0</v>
      </c>
      <c r="H26" s="34">
        <v>0</v>
      </c>
      <c r="I26" s="34">
        <v>14070</v>
      </c>
      <c r="J26" s="34">
        <v>0</v>
      </c>
      <c r="K26" s="34">
        <v>0</v>
      </c>
      <c r="L26" s="35">
        <f t="shared" ref="L26" si="12">IFERROR(K26/H26,0)</f>
        <v>0</v>
      </c>
      <c r="M26" s="36">
        <f t="shared" ref="M26" si="13">IFERROR(K26/I26,0)</f>
        <v>0</v>
      </c>
      <c r="O26" s="54"/>
    </row>
    <row r="27" spans="2:15" s="58" customFormat="1" ht="22.5" x14ac:dyDescent="0.25">
      <c r="B27" s="50" t="s">
        <v>32</v>
      </c>
      <c r="C27" s="51"/>
      <c r="D27" s="27" t="s">
        <v>72</v>
      </c>
      <c r="E27" s="40" t="s">
        <v>46</v>
      </c>
      <c r="F27" s="52" t="s">
        <v>23</v>
      </c>
      <c r="G27" s="49">
        <v>80000</v>
      </c>
      <c r="H27" s="34">
        <v>80000</v>
      </c>
      <c r="I27" s="34">
        <v>80000</v>
      </c>
      <c r="J27" s="34">
        <v>0</v>
      </c>
      <c r="K27" s="34">
        <v>0</v>
      </c>
      <c r="L27" s="35">
        <f t="shared" si="0"/>
        <v>0</v>
      </c>
      <c r="M27" s="36">
        <f t="shared" si="1"/>
        <v>0</v>
      </c>
      <c r="O27" s="54"/>
    </row>
    <row r="28" spans="2:15" s="58" customFormat="1" ht="22.5" x14ac:dyDescent="0.25">
      <c r="B28" s="50"/>
      <c r="C28" s="51"/>
      <c r="D28" s="27"/>
      <c r="E28" s="40" t="s">
        <v>47</v>
      </c>
      <c r="F28" s="52" t="s">
        <v>21</v>
      </c>
      <c r="G28" s="49">
        <v>120000</v>
      </c>
      <c r="H28" s="34">
        <v>120000</v>
      </c>
      <c r="I28" s="34">
        <v>120000</v>
      </c>
      <c r="J28" s="34">
        <v>0</v>
      </c>
      <c r="K28" s="34">
        <v>0</v>
      </c>
      <c r="L28" s="35">
        <f t="shared" ref="L28:L33" si="14">IFERROR(K28/H28,0)</f>
        <v>0</v>
      </c>
      <c r="M28" s="36">
        <f t="shared" ref="M28:M33" si="15">IFERROR(K28/I28,0)</f>
        <v>0</v>
      </c>
      <c r="O28" s="54"/>
    </row>
    <row r="29" spans="2:15" s="58" customFormat="1" x14ac:dyDescent="0.25">
      <c r="B29" s="50"/>
      <c r="C29" s="51"/>
      <c r="D29" s="27"/>
      <c r="E29" s="40" t="s">
        <v>49</v>
      </c>
      <c r="F29" s="52" t="s">
        <v>24</v>
      </c>
      <c r="G29" s="49">
        <v>10000</v>
      </c>
      <c r="H29" s="34">
        <v>10000</v>
      </c>
      <c r="I29" s="34">
        <v>10000</v>
      </c>
      <c r="J29" s="34">
        <v>0</v>
      </c>
      <c r="K29" s="34">
        <v>0</v>
      </c>
      <c r="L29" s="35">
        <f t="shared" si="14"/>
        <v>0</v>
      </c>
      <c r="M29" s="36">
        <f t="shared" si="15"/>
        <v>0</v>
      </c>
      <c r="O29" s="54"/>
    </row>
    <row r="30" spans="2:15" s="58" customFormat="1" ht="22.5" x14ac:dyDescent="0.25">
      <c r="B30" s="50"/>
      <c r="C30" s="51"/>
      <c r="D30" s="27"/>
      <c r="E30" s="40" t="s">
        <v>76</v>
      </c>
      <c r="F30" s="52" t="s">
        <v>33</v>
      </c>
      <c r="G30" s="49">
        <v>300000</v>
      </c>
      <c r="H30" s="34">
        <v>300000</v>
      </c>
      <c r="I30" s="34">
        <v>500000</v>
      </c>
      <c r="J30" s="34">
        <v>0</v>
      </c>
      <c r="K30" s="34">
        <v>0</v>
      </c>
      <c r="L30" s="35">
        <f t="shared" si="14"/>
        <v>0</v>
      </c>
      <c r="M30" s="36">
        <f t="shared" si="15"/>
        <v>0</v>
      </c>
      <c r="O30" s="54"/>
    </row>
    <row r="31" spans="2:15" s="58" customFormat="1" x14ac:dyDescent="0.25">
      <c r="B31" s="50"/>
      <c r="C31" s="51"/>
      <c r="D31" s="27"/>
      <c r="E31" s="40" t="s">
        <v>57</v>
      </c>
      <c r="F31" s="52" t="s">
        <v>25</v>
      </c>
      <c r="G31" s="49">
        <v>4500000</v>
      </c>
      <c r="H31" s="34">
        <v>4500000</v>
      </c>
      <c r="I31" s="34">
        <v>8500000</v>
      </c>
      <c r="J31" s="34">
        <v>0</v>
      </c>
      <c r="K31" s="34">
        <v>0</v>
      </c>
      <c r="L31" s="35">
        <f t="shared" si="14"/>
        <v>0</v>
      </c>
      <c r="M31" s="36">
        <f t="shared" si="15"/>
        <v>0</v>
      </c>
      <c r="O31" s="54"/>
    </row>
    <row r="32" spans="2:15" s="58" customFormat="1" x14ac:dyDescent="0.25">
      <c r="B32" s="50"/>
      <c r="C32" s="51"/>
      <c r="D32" s="27"/>
      <c r="E32" s="40" t="s">
        <v>73</v>
      </c>
      <c r="F32" s="52" t="s">
        <v>74</v>
      </c>
      <c r="G32" s="49">
        <v>500000</v>
      </c>
      <c r="H32" s="34">
        <v>500000</v>
      </c>
      <c r="I32" s="34">
        <v>25000</v>
      </c>
      <c r="J32" s="34">
        <v>0</v>
      </c>
      <c r="K32" s="34">
        <v>0</v>
      </c>
      <c r="L32" s="35">
        <f t="shared" si="14"/>
        <v>0</v>
      </c>
      <c r="M32" s="36">
        <f t="shared" si="15"/>
        <v>0</v>
      </c>
      <c r="O32" s="54"/>
    </row>
    <row r="33" spans="2:15" s="58" customFormat="1" x14ac:dyDescent="0.25">
      <c r="B33" s="50"/>
      <c r="C33" s="51"/>
      <c r="D33" s="27"/>
      <c r="E33" s="40" t="s">
        <v>48</v>
      </c>
      <c r="F33" s="52" t="s">
        <v>28</v>
      </c>
      <c r="G33" s="49">
        <v>30000</v>
      </c>
      <c r="H33" s="34">
        <v>30000</v>
      </c>
      <c r="I33" s="34">
        <v>30000</v>
      </c>
      <c r="J33" s="34">
        <v>0</v>
      </c>
      <c r="K33" s="34">
        <v>0</v>
      </c>
      <c r="L33" s="35">
        <f t="shared" si="14"/>
        <v>0</v>
      </c>
      <c r="M33" s="36">
        <f t="shared" si="15"/>
        <v>0</v>
      </c>
      <c r="O33" s="54"/>
    </row>
    <row r="34" spans="2:15" s="58" customFormat="1" x14ac:dyDescent="0.25">
      <c r="B34" s="50"/>
      <c r="C34" s="51"/>
      <c r="D34" s="27"/>
      <c r="E34" s="40" t="s">
        <v>50</v>
      </c>
      <c r="F34" s="52" t="s">
        <v>29</v>
      </c>
      <c r="G34" s="49">
        <v>50000</v>
      </c>
      <c r="H34" s="34">
        <v>50000</v>
      </c>
      <c r="I34" s="34">
        <v>50000</v>
      </c>
      <c r="J34" s="34">
        <v>0</v>
      </c>
      <c r="K34" s="34">
        <v>12347.38</v>
      </c>
      <c r="L34" s="35">
        <f t="shared" si="0"/>
        <v>0.24694759999999999</v>
      </c>
      <c r="M34" s="36">
        <f t="shared" si="1"/>
        <v>0.24694759999999999</v>
      </c>
      <c r="O34" s="54"/>
    </row>
    <row r="35" spans="2:15" s="58" customFormat="1" ht="22.5" x14ac:dyDescent="0.25">
      <c r="B35" s="50" t="s">
        <v>64</v>
      </c>
      <c r="C35" s="51"/>
      <c r="D35" s="27" t="s">
        <v>75</v>
      </c>
      <c r="E35" s="40" t="s">
        <v>47</v>
      </c>
      <c r="F35" s="52" t="s">
        <v>21</v>
      </c>
      <c r="G35" s="49">
        <v>65000</v>
      </c>
      <c r="H35" s="34">
        <v>65000</v>
      </c>
      <c r="I35" s="34">
        <v>65000</v>
      </c>
      <c r="J35" s="34">
        <v>0</v>
      </c>
      <c r="K35" s="34">
        <v>0</v>
      </c>
      <c r="L35" s="35">
        <f t="shared" si="0"/>
        <v>0</v>
      </c>
      <c r="M35" s="36">
        <f t="shared" si="1"/>
        <v>0</v>
      </c>
      <c r="O35" s="54"/>
    </row>
    <row r="36" spans="2:15" s="58" customFormat="1" x14ac:dyDescent="0.25">
      <c r="B36" s="50"/>
      <c r="C36" s="51"/>
      <c r="D36" s="27"/>
      <c r="E36" s="40" t="s">
        <v>49</v>
      </c>
      <c r="F36" s="52" t="s">
        <v>24</v>
      </c>
      <c r="G36" s="49">
        <v>5000</v>
      </c>
      <c r="H36" s="34">
        <v>5000</v>
      </c>
      <c r="I36" s="34">
        <v>5000</v>
      </c>
      <c r="J36" s="34">
        <v>0</v>
      </c>
      <c r="K36" s="34">
        <v>0</v>
      </c>
      <c r="L36" s="35">
        <f t="shared" ref="L36:L37" si="16">IFERROR(K36/H36,0)</f>
        <v>0</v>
      </c>
      <c r="M36" s="36">
        <f t="shared" ref="M36:M37" si="17">IFERROR(K36/I36,0)</f>
        <v>0</v>
      </c>
      <c r="O36" s="54"/>
    </row>
    <row r="37" spans="2:15" s="58" customFormat="1" x14ac:dyDescent="0.25">
      <c r="B37" s="50"/>
      <c r="C37" s="51"/>
      <c r="D37" s="27"/>
      <c r="E37" s="40" t="s">
        <v>58</v>
      </c>
      <c r="F37" s="52" t="s">
        <v>34</v>
      </c>
      <c r="G37" s="49">
        <v>20000</v>
      </c>
      <c r="H37" s="34">
        <v>20000</v>
      </c>
      <c r="I37" s="34">
        <v>2000</v>
      </c>
      <c r="J37" s="34">
        <v>0</v>
      </c>
      <c r="K37" s="34">
        <v>0</v>
      </c>
      <c r="L37" s="35">
        <f t="shared" si="16"/>
        <v>0</v>
      </c>
      <c r="M37" s="36">
        <f t="shared" si="17"/>
        <v>0</v>
      </c>
      <c r="O37" s="54"/>
    </row>
    <row r="38" spans="2:15" s="58" customFormat="1" ht="22.5" x14ac:dyDescent="0.25">
      <c r="B38" s="50"/>
      <c r="C38" s="51"/>
      <c r="D38" s="27"/>
      <c r="E38" s="40" t="s">
        <v>52</v>
      </c>
      <c r="F38" s="52" t="s">
        <v>37</v>
      </c>
      <c r="G38" s="49">
        <v>5000</v>
      </c>
      <c r="H38" s="34">
        <v>5000</v>
      </c>
      <c r="I38" s="34">
        <v>5000</v>
      </c>
      <c r="J38" s="34">
        <v>0</v>
      </c>
      <c r="K38" s="34">
        <v>0</v>
      </c>
      <c r="L38" s="35">
        <f t="shared" ref="L38" si="18">IFERROR(K38/H38,0)</f>
        <v>0</v>
      </c>
      <c r="M38" s="36">
        <f t="shared" ref="M38" si="19">IFERROR(K38/I38,0)</f>
        <v>0</v>
      </c>
      <c r="O38" s="54"/>
    </row>
    <row r="39" spans="2:15" s="58" customFormat="1" ht="22.5" x14ac:dyDescent="0.25">
      <c r="B39" s="50" t="s">
        <v>96</v>
      </c>
      <c r="C39" s="51"/>
      <c r="D39" s="27" t="s">
        <v>97</v>
      </c>
      <c r="E39" s="40" t="s">
        <v>49</v>
      </c>
      <c r="F39" s="52" t="s">
        <v>24</v>
      </c>
      <c r="G39" s="49">
        <v>0</v>
      </c>
      <c r="H39" s="34">
        <v>0</v>
      </c>
      <c r="I39" s="34">
        <v>232000</v>
      </c>
      <c r="J39" s="34">
        <v>0</v>
      </c>
      <c r="K39" s="34">
        <v>232000</v>
      </c>
      <c r="L39" s="35">
        <f t="shared" ref="L39:L40" si="20">IFERROR(K39/H39,0)</f>
        <v>0</v>
      </c>
      <c r="M39" s="36">
        <f t="shared" ref="M39:M40" si="21">IFERROR(K39/I39,0)</f>
        <v>1</v>
      </c>
      <c r="O39" s="54"/>
    </row>
    <row r="40" spans="2:15" s="58" customFormat="1" x14ac:dyDescent="0.25">
      <c r="B40" s="50"/>
      <c r="C40" s="51"/>
      <c r="D40" s="27"/>
      <c r="E40" s="40" t="s">
        <v>50</v>
      </c>
      <c r="F40" s="52" t="s">
        <v>29</v>
      </c>
      <c r="G40" s="49">
        <v>0</v>
      </c>
      <c r="H40" s="34">
        <v>0</v>
      </c>
      <c r="I40" s="34">
        <v>10000</v>
      </c>
      <c r="J40" s="34">
        <v>0</v>
      </c>
      <c r="K40" s="34">
        <v>0</v>
      </c>
      <c r="L40" s="35">
        <f t="shared" si="20"/>
        <v>0</v>
      </c>
      <c r="M40" s="36">
        <f t="shared" si="21"/>
        <v>0</v>
      </c>
      <c r="O40" s="54"/>
    </row>
    <row r="41" spans="2:15" s="58" customFormat="1" x14ac:dyDescent="0.25">
      <c r="B41" s="50"/>
      <c r="C41" s="51"/>
      <c r="D41" s="27"/>
      <c r="E41" s="40" t="s">
        <v>51</v>
      </c>
      <c r="F41" s="52" t="s">
        <v>26</v>
      </c>
      <c r="G41" s="49">
        <v>0</v>
      </c>
      <c r="H41" s="34">
        <v>0</v>
      </c>
      <c r="I41" s="34">
        <v>6000</v>
      </c>
      <c r="J41" s="34">
        <v>0</v>
      </c>
      <c r="K41" s="34">
        <v>0</v>
      </c>
      <c r="L41" s="35">
        <f t="shared" ref="L41:L42" si="22">IFERROR(K41/H41,0)</f>
        <v>0</v>
      </c>
      <c r="M41" s="36">
        <f t="shared" ref="M41:M42" si="23">IFERROR(K41/I41,0)</f>
        <v>0</v>
      </c>
      <c r="O41" s="54"/>
    </row>
    <row r="42" spans="2:15" s="58" customFormat="1" ht="22.5" x14ac:dyDescent="0.25">
      <c r="B42" s="50" t="s">
        <v>98</v>
      </c>
      <c r="C42" s="51"/>
      <c r="D42" s="27" t="s">
        <v>99</v>
      </c>
      <c r="E42" s="40" t="s">
        <v>47</v>
      </c>
      <c r="F42" s="52" t="s">
        <v>21</v>
      </c>
      <c r="G42" s="49">
        <v>0</v>
      </c>
      <c r="H42" s="34">
        <v>0</v>
      </c>
      <c r="I42" s="34">
        <v>45000</v>
      </c>
      <c r="J42" s="34">
        <v>0</v>
      </c>
      <c r="K42" s="34">
        <v>0</v>
      </c>
      <c r="L42" s="35">
        <f t="shared" si="22"/>
        <v>0</v>
      </c>
      <c r="M42" s="36">
        <f t="shared" si="23"/>
        <v>0</v>
      </c>
      <c r="O42" s="54"/>
    </row>
    <row r="43" spans="2:15" s="58" customFormat="1" ht="22.5" x14ac:dyDescent="0.25">
      <c r="B43" s="50" t="s">
        <v>35</v>
      </c>
      <c r="C43" s="51"/>
      <c r="D43" s="27" t="s">
        <v>77</v>
      </c>
      <c r="E43" s="40" t="s">
        <v>47</v>
      </c>
      <c r="F43" s="52" t="s">
        <v>21</v>
      </c>
      <c r="G43" s="49">
        <v>30000</v>
      </c>
      <c r="H43" s="34">
        <v>30000</v>
      </c>
      <c r="I43" s="34">
        <v>30000</v>
      </c>
      <c r="J43" s="34">
        <v>0</v>
      </c>
      <c r="K43" s="34">
        <v>0</v>
      </c>
      <c r="L43" s="35">
        <f t="shared" ref="L43:L71" si="24">IFERROR(K43/H43,0)</f>
        <v>0</v>
      </c>
      <c r="M43" s="36">
        <f t="shared" ref="M43:M71" si="25">IFERROR(K43/I43,0)</f>
        <v>0</v>
      </c>
      <c r="O43" s="54"/>
    </row>
    <row r="44" spans="2:15" s="58" customFormat="1" x14ac:dyDescent="0.25">
      <c r="B44" s="50"/>
      <c r="C44" s="51"/>
      <c r="D44" s="27"/>
      <c r="E44" s="40" t="s">
        <v>51</v>
      </c>
      <c r="F44" s="52" t="s">
        <v>26</v>
      </c>
      <c r="G44" s="49">
        <v>10000</v>
      </c>
      <c r="H44" s="34">
        <v>10000</v>
      </c>
      <c r="I44" s="34">
        <v>10000</v>
      </c>
      <c r="J44" s="34">
        <v>0</v>
      </c>
      <c r="K44" s="34">
        <v>0</v>
      </c>
      <c r="L44" s="35">
        <f t="shared" si="24"/>
        <v>0</v>
      </c>
      <c r="M44" s="36">
        <f t="shared" si="25"/>
        <v>0</v>
      </c>
      <c r="O44" s="54"/>
    </row>
    <row r="45" spans="2:15" s="58" customFormat="1" ht="33.75" x14ac:dyDescent="0.25">
      <c r="B45" s="50" t="s">
        <v>36</v>
      </c>
      <c r="C45" s="51"/>
      <c r="D45" s="27" t="s">
        <v>80</v>
      </c>
      <c r="E45" s="40" t="s">
        <v>47</v>
      </c>
      <c r="F45" s="52" t="s">
        <v>21</v>
      </c>
      <c r="G45" s="49">
        <v>0</v>
      </c>
      <c r="H45" s="34">
        <v>0</v>
      </c>
      <c r="I45" s="34">
        <v>5000</v>
      </c>
      <c r="J45" s="34">
        <v>0</v>
      </c>
      <c r="K45" s="34">
        <v>0</v>
      </c>
      <c r="L45" s="35">
        <f t="shared" ref="L45" si="26">IFERROR(K45/H45,0)</f>
        <v>0</v>
      </c>
      <c r="M45" s="36">
        <f t="shared" ref="M45" si="27">IFERROR(K45/I45,0)</f>
        <v>0</v>
      </c>
      <c r="O45" s="54"/>
    </row>
    <row r="46" spans="2:15" s="58" customFormat="1" x14ac:dyDescent="0.25">
      <c r="B46" s="50"/>
      <c r="C46" s="51"/>
      <c r="D46" s="27"/>
      <c r="E46" s="40" t="s">
        <v>49</v>
      </c>
      <c r="F46" s="52" t="s">
        <v>24</v>
      </c>
      <c r="G46" s="49">
        <v>0</v>
      </c>
      <c r="H46" s="34">
        <v>0</v>
      </c>
      <c r="I46" s="34">
        <v>400000</v>
      </c>
      <c r="J46" s="34">
        <v>0</v>
      </c>
      <c r="K46" s="34">
        <v>0</v>
      </c>
      <c r="L46" s="35">
        <f t="shared" si="24"/>
        <v>0</v>
      </c>
      <c r="M46" s="36">
        <f t="shared" si="25"/>
        <v>0</v>
      </c>
      <c r="O46" s="54"/>
    </row>
    <row r="47" spans="2:15" s="58" customFormat="1" x14ac:dyDescent="0.25">
      <c r="B47" s="50"/>
      <c r="C47" s="51"/>
      <c r="D47" s="27"/>
      <c r="E47" s="40" t="s">
        <v>58</v>
      </c>
      <c r="F47" s="52" t="s">
        <v>34</v>
      </c>
      <c r="G47" s="49">
        <v>0</v>
      </c>
      <c r="H47" s="34">
        <v>0</v>
      </c>
      <c r="I47" s="34">
        <v>300000</v>
      </c>
      <c r="J47" s="34">
        <v>0</v>
      </c>
      <c r="K47" s="34">
        <v>0</v>
      </c>
      <c r="L47" s="35">
        <f>IFERROR(K47/H47,0)</f>
        <v>0</v>
      </c>
      <c r="M47" s="36">
        <f>IFERROR(K47/I47,0)</f>
        <v>0</v>
      </c>
      <c r="O47" s="54"/>
    </row>
    <row r="48" spans="2:15" s="58" customFormat="1" x14ac:dyDescent="0.25">
      <c r="B48" s="50"/>
      <c r="C48" s="51"/>
      <c r="D48" s="27"/>
      <c r="E48" s="40" t="s">
        <v>57</v>
      </c>
      <c r="F48" s="52" t="s">
        <v>25</v>
      </c>
      <c r="G48" s="49">
        <v>5500000</v>
      </c>
      <c r="H48" s="34">
        <v>5500000</v>
      </c>
      <c r="I48" s="34">
        <v>5500000</v>
      </c>
      <c r="J48" s="34">
        <v>0</v>
      </c>
      <c r="K48" s="34">
        <v>0</v>
      </c>
      <c r="L48" s="35">
        <f>IFERROR(K48/H48,0)</f>
        <v>0</v>
      </c>
      <c r="M48" s="36">
        <f>IFERROR(K48/I48,0)</f>
        <v>0</v>
      </c>
      <c r="O48" s="54"/>
    </row>
    <row r="49" spans="2:15" s="58" customFormat="1" x14ac:dyDescent="0.25">
      <c r="B49" s="50"/>
      <c r="C49" s="51"/>
      <c r="D49" s="27"/>
      <c r="E49" s="40" t="s">
        <v>78</v>
      </c>
      <c r="F49" s="52" t="s">
        <v>79</v>
      </c>
      <c r="G49" s="49">
        <v>1600000</v>
      </c>
      <c r="H49" s="34">
        <v>1600000</v>
      </c>
      <c r="I49" s="34">
        <v>665000</v>
      </c>
      <c r="J49" s="34">
        <v>0</v>
      </c>
      <c r="K49" s="34">
        <v>0</v>
      </c>
      <c r="L49" s="35">
        <f>IFERROR(K49/H49,0)</f>
        <v>0</v>
      </c>
      <c r="M49" s="36">
        <f>IFERROR(K49/I49,0)</f>
        <v>0</v>
      </c>
      <c r="O49" s="54"/>
    </row>
    <row r="50" spans="2:15" s="58" customFormat="1" x14ac:dyDescent="0.25">
      <c r="B50" s="50"/>
      <c r="C50" s="51"/>
      <c r="D50" s="27"/>
      <c r="E50" s="40" t="s">
        <v>53</v>
      </c>
      <c r="F50" s="52" t="s">
        <v>31</v>
      </c>
      <c r="G50" s="49">
        <v>0</v>
      </c>
      <c r="H50" s="34">
        <v>0</v>
      </c>
      <c r="I50" s="34">
        <v>600000</v>
      </c>
      <c r="J50" s="34">
        <v>0</v>
      </c>
      <c r="K50" s="34">
        <v>0</v>
      </c>
      <c r="L50" s="35">
        <f>IFERROR(K50/H50,0)</f>
        <v>0</v>
      </c>
      <c r="M50" s="36">
        <f>IFERROR(K50/I50,0)</f>
        <v>0</v>
      </c>
      <c r="O50" s="54"/>
    </row>
    <row r="51" spans="2:15" s="58" customFormat="1" x14ac:dyDescent="0.25">
      <c r="B51" s="50"/>
      <c r="C51" s="51"/>
      <c r="D51" s="27"/>
      <c r="E51" s="40" t="s">
        <v>59</v>
      </c>
      <c r="F51" s="52" t="s">
        <v>38</v>
      </c>
      <c r="G51" s="49">
        <v>3000000</v>
      </c>
      <c r="H51" s="34">
        <v>3000000</v>
      </c>
      <c r="I51" s="34">
        <v>5000</v>
      </c>
      <c r="J51" s="34">
        <v>0</v>
      </c>
      <c r="K51" s="34">
        <v>0</v>
      </c>
      <c r="L51" s="35">
        <f t="shared" si="24"/>
        <v>0</v>
      </c>
      <c r="M51" s="36">
        <f t="shared" si="25"/>
        <v>0</v>
      </c>
      <c r="O51" s="54"/>
    </row>
    <row r="52" spans="2:15" s="58" customFormat="1" ht="22.5" x14ac:dyDescent="0.25">
      <c r="B52" s="50" t="s">
        <v>39</v>
      </c>
      <c r="C52" s="51"/>
      <c r="D52" s="27" t="s">
        <v>81</v>
      </c>
      <c r="E52" s="40" t="s">
        <v>46</v>
      </c>
      <c r="F52" s="52" t="s">
        <v>23</v>
      </c>
      <c r="G52" s="49">
        <v>18000</v>
      </c>
      <c r="H52" s="34">
        <v>18000</v>
      </c>
      <c r="I52" s="34">
        <v>100</v>
      </c>
      <c r="J52" s="34">
        <v>0</v>
      </c>
      <c r="K52" s="34">
        <v>0</v>
      </c>
      <c r="L52" s="35">
        <f t="shared" si="24"/>
        <v>0</v>
      </c>
      <c r="M52" s="36">
        <f t="shared" si="25"/>
        <v>0</v>
      </c>
      <c r="O52" s="54"/>
    </row>
    <row r="53" spans="2:15" s="58" customFormat="1" ht="22.5" x14ac:dyDescent="0.25">
      <c r="B53" s="50"/>
      <c r="C53" s="51"/>
      <c r="D53" s="27"/>
      <c r="E53" s="40" t="s">
        <v>47</v>
      </c>
      <c r="F53" s="52" t="s">
        <v>21</v>
      </c>
      <c r="G53" s="49">
        <v>18000</v>
      </c>
      <c r="H53" s="34">
        <v>18000</v>
      </c>
      <c r="I53" s="34">
        <v>13000</v>
      </c>
      <c r="J53" s="34">
        <v>0</v>
      </c>
      <c r="K53" s="34">
        <v>0</v>
      </c>
      <c r="L53" s="35">
        <f t="shared" ref="L53:L55" si="28">IFERROR(K53/H53,0)</f>
        <v>0</v>
      </c>
      <c r="M53" s="36">
        <f t="shared" ref="M53:M55" si="29">IFERROR(K53/I53,0)</f>
        <v>0</v>
      </c>
      <c r="O53" s="54"/>
    </row>
    <row r="54" spans="2:15" s="58" customFormat="1" x14ac:dyDescent="0.25">
      <c r="B54" s="50"/>
      <c r="C54" s="51"/>
      <c r="D54" s="27"/>
      <c r="E54" s="40" t="s">
        <v>49</v>
      </c>
      <c r="F54" s="52" t="s">
        <v>24</v>
      </c>
      <c r="G54" s="49">
        <v>0</v>
      </c>
      <c r="H54" s="34">
        <v>0</v>
      </c>
      <c r="I54" s="34">
        <v>21700</v>
      </c>
      <c r="J54" s="34">
        <v>0</v>
      </c>
      <c r="K54" s="34">
        <v>0</v>
      </c>
      <c r="L54" s="35">
        <f t="shared" si="28"/>
        <v>0</v>
      </c>
      <c r="M54" s="36">
        <f t="shared" si="29"/>
        <v>0</v>
      </c>
      <c r="O54" s="54"/>
    </row>
    <row r="55" spans="2:15" s="58" customFormat="1" x14ac:dyDescent="0.25">
      <c r="B55" s="50"/>
      <c r="C55" s="51"/>
      <c r="D55" s="27"/>
      <c r="E55" s="40" t="s">
        <v>57</v>
      </c>
      <c r="F55" s="52" t="s">
        <v>25</v>
      </c>
      <c r="G55" s="49">
        <v>0</v>
      </c>
      <c r="H55" s="34">
        <v>0</v>
      </c>
      <c r="I55" s="34">
        <v>805900</v>
      </c>
      <c r="J55" s="34">
        <v>0</v>
      </c>
      <c r="K55" s="34">
        <v>0</v>
      </c>
      <c r="L55" s="35">
        <f t="shared" si="28"/>
        <v>0</v>
      </c>
      <c r="M55" s="36">
        <f t="shared" si="29"/>
        <v>0</v>
      </c>
      <c r="O55" s="54"/>
    </row>
    <row r="56" spans="2:15" s="58" customFormat="1" x14ac:dyDescent="0.25">
      <c r="B56" s="50"/>
      <c r="C56" s="51"/>
      <c r="D56" s="27"/>
      <c r="E56" s="40" t="s">
        <v>53</v>
      </c>
      <c r="F56" s="52" t="s">
        <v>31</v>
      </c>
      <c r="G56" s="49">
        <v>39000</v>
      </c>
      <c r="H56" s="34">
        <v>39000</v>
      </c>
      <c r="I56" s="34">
        <v>30200</v>
      </c>
      <c r="J56" s="34">
        <v>0</v>
      </c>
      <c r="K56" s="34">
        <v>0</v>
      </c>
      <c r="L56" s="35">
        <f t="shared" si="24"/>
        <v>0</v>
      </c>
      <c r="M56" s="36">
        <f t="shared" si="25"/>
        <v>0</v>
      </c>
      <c r="O56" s="54"/>
    </row>
    <row r="57" spans="2:15" s="58" customFormat="1" ht="22.5" x14ac:dyDescent="0.25">
      <c r="B57" s="50" t="s">
        <v>40</v>
      </c>
      <c r="C57" s="51"/>
      <c r="D57" s="27" t="s">
        <v>82</v>
      </c>
      <c r="E57" s="40" t="s">
        <v>46</v>
      </c>
      <c r="F57" s="52" t="s">
        <v>23</v>
      </c>
      <c r="G57" s="49">
        <v>10000</v>
      </c>
      <c r="H57" s="34">
        <v>10000</v>
      </c>
      <c r="I57" s="34">
        <v>10000</v>
      </c>
      <c r="J57" s="34">
        <v>0</v>
      </c>
      <c r="K57" s="34">
        <v>0</v>
      </c>
      <c r="L57" s="35">
        <f t="shared" si="24"/>
        <v>0</v>
      </c>
      <c r="M57" s="36">
        <f t="shared" si="25"/>
        <v>0</v>
      </c>
      <c r="O57" s="54"/>
    </row>
    <row r="58" spans="2:15" s="58" customFormat="1" ht="22.5" x14ac:dyDescent="0.25">
      <c r="B58" s="50"/>
      <c r="C58" s="51"/>
      <c r="D58" s="27"/>
      <c r="E58" s="40" t="s">
        <v>47</v>
      </c>
      <c r="F58" s="52" t="s">
        <v>21</v>
      </c>
      <c r="G58" s="49">
        <v>25000</v>
      </c>
      <c r="H58" s="34">
        <v>25000</v>
      </c>
      <c r="I58" s="34">
        <v>83000</v>
      </c>
      <c r="J58" s="34">
        <v>0</v>
      </c>
      <c r="K58" s="34">
        <v>0</v>
      </c>
      <c r="L58" s="35">
        <f t="shared" si="24"/>
        <v>0</v>
      </c>
      <c r="M58" s="36">
        <f t="shared" si="25"/>
        <v>0</v>
      </c>
      <c r="O58" s="54"/>
    </row>
    <row r="59" spans="2:15" s="58" customFormat="1" x14ac:dyDescent="0.25">
      <c r="B59" s="50"/>
      <c r="C59" s="51"/>
      <c r="D59" s="27"/>
      <c r="E59" s="40" t="s">
        <v>57</v>
      </c>
      <c r="F59" s="52" t="s">
        <v>25</v>
      </c>
      <c r="G59" s="49">
        <v>0</v>
      </c>
      <c r="H59" s="34">
        <v>0</v>
      </c>
      <c r="I59" s="34">
        <v>500000</v>
      </c>
      <c r="J59" s="34">
        <v>0</v>
      </c>
      <c r="K59" s="34">
        <v>0</v>
      </c>
      <c r="L59" s="35">
        <f t="shared" si="24"/>
        <v>0</v>
      </c>
      <c r="M59" s="36">
        <f t="shared" si="25"/>
        <v>0</v>
      </c>
      <c r="O59" s="54"/>
    </row>
    <row r="60" spans="2:15" s="58" customFormat="1" x14ac:dyDescent="0.25">
      <c r="B60" s="50"/>
      <c r="C60" s="51"/>
      <c r="D60" s="27"/>
      <c r="E60" s="40" t="s">
        <v>48</v>
      </c>
      <c r="F60" s="52" t="s">
        <v>28</v>
      </c>
      <c r="G60" s="49">
        <v>20000</v>
      </c>
      <c r="H60" s="34">
        <v>20000</v>
      </c>
      <c r="I60" s="34">
        <v>20000</v>
      </c>
      <c r="J60" s="34">
        <v>0</v>
      </c>
      <c r="K60" s="34">
        <v>0</v>
      </c>
      <c r="L60" s="35">
        <f t="shared" si="24"/>
        <v>0</v>
      </c>
      <c r="M60" s="36">
        <f t="shared" si="25"/>
        <v>0</v>
      </c>
      <c r="O60" s="54"/>
    </row>
    <row r="61" spans="2:15" s="58" customFormat="1" x14ac:dyDescent="0.25">
      <c r="B61" s="50"/>
      <c r="C61" s="51"/>
      <c r="D61" s="27"/>
      <c r="E61" s="40" t="s">
        <v>50</v>
      </c>
      <c r="F61" s="52" t="s">
        <v>29</v>
      </c>
      <c r="G61" s="49">
        <v>2000</v>
      </c>
      <c r="H61" s="34">
        <v>2000</v>
      </c>
      <c r="I61" s="34">
        <v>2000</v>
      </c>
      <c r="J61" s="34">
        <v>0</v>
      </c>
      <c r="K61" s="34">
        <v>0</v>
      </c>
      <c r="L61" s="35">
        <f t="shared" si="24"/>
        <v>0</v>
      </c>
      <c r="M61" s="36">
        <f t="shared" si="25"/>
        <v>0</v>
      </c>
      <c r="O61" s="54"/>
    </row>
    <row r="62" spans="2:15" s="58" customFormat="1" x14ac:dyDescent="0.25">
      <c r="B62" s="50"/>
      <c r="C62" s="51"/>
      <c r="D62" s="27"/>
      <c r="E62" s="40" t="s">
        <v>51</v>
      </c>
      <c r="F62" s="52" t="s">
        <v>26</v>
      </c>
      <c r="G62" s="49">
        <v>6000</v>
      </c>
      <c r="H62" s="34">
        <v>6000</v>
      </c>
      <c r="I62" s="34">
        <v>31000</v>
      </c>
      <c r="J62" s="34">
        <v>0</v>
      </c>
      <c r="K62" s="34">
        <v>0</v>
      </c>
      <c r="L62" s="35">
        <f t="shared" ref="L62" si="30">IFERROR(K62/H62,0)</f>
        <v>0</v>
      </c>
      <c r="M62" s="36">
        <f t="shared" ref="M62" si="31">IFERROR(K62/I62,0)</f>
        <v>0</v>
      </c>
      <c r="O62" s="54"/>
    </row>
    <row r="63" spans="2:15" s="58" customFormat="1" ht="22.5" x14ac:dyDescent="0.25">
      <c r="B63" s="50" t="s">
        <v>41</v>
      </c>
      <c r="C63" s="51"/>
      <c r="D63" s="27" t="s">
        <v>83</v>
      </c>
      <c r="E63" s="40" t="s">
        <v>46</v>
      </c>
      <c r="F63" s="52" t="s">
        <v>23</v>
      </c>
      <c r="G63" s="49">
        <v>8700</v>
      </c>
      <c r="H63" s="34">
        <v>8700</v>
      </c>
      <c r="I63" s="34">
        <v>8700</v>
      </c>
      <c r="J63" s="34">
        <v>0</v>
      </c>
      <c r="K63" s="34">
        <v>0</v>
      </c>
      <c r="L63" s="35">
        <f t="shared" si="24"/>
        <v>0</v>
      </c>
      <c r="M63" s="36">
        <f t="shared" si="25"/>
        <v>0</v>
      </c>
      <c r="O63" s="54"/>
    </row>
    <row r="64" spans="2:15" s="58" customFormat="1" ht="22.5" x14ac:dyDescent="0.25">
      <c r="B64" s="50"/>
      <c r="C64" s="51"/>
      <c r="D64" s="27"/>
      <c r="E64" s="40" t="s">
        <v>47</v>
      </c>
      <c r="F64" s="52" t="s">
        <v>21</v>
      </c>
      <c r="G64" s="49">
        <v>35350</v>
      </c>
      <c r="H64" s="34">
        <v>35350</v>
      </c>
      <c r="I64" s="34">
        <v>35350</v>
      </c>
      <c r="J64" s="34">
        <v>0</v>
      </c>
      <c r="K64" s="34">
        <v>0</v>
      </c>
      <c r="L64" s="35">
        <f t="shared" si="24"/>
        <v>0</v>
      </c>
      <c r="M64" s="36">
        <f t="shared" si="25"/>
        <v>0</v>
      </c>
      <c r="O64" s="54"/>
    </row>
    <row r="65" spans="2:15" s="58" customFormat="1" x14ac:dyDescent="0.25">
      <c r="B65" s="50"/>
      <c r="C65" s="51"/>
      <c r="D65" s="27"/>
      <c r="E65" s="40" t="s">
        <v>49</v>
      </c>
      <c r="F65" s="52" t="s">
        <v>24</v>
      </c>
      <c r="G65" s="49">
        <v>50000</v>
      </c>
      <c r="H65" s="34">
        <v>50000</v>
      </c>
      <c r="I65" s="34">
        <v>50000</v>
      </c>
      <c r="J65" s="34">
        <v>0</v>
      </c>
      <c r="K65" s="34">
        <v>0</v>
      </c>
      <c r="L65" s="35">
        <f t="shared" si="24"/>
        <v>0</v>
      </c>
      <c r="M65" s="36">
        <f t="shared" si="25"/>
        <v>0</v>
      </c>
      <c r="O65" s="54"/>
    </row>
    <row r="66" spans="2:15" s="58" customFormat="1" x14ac:dyDescent="0.25">
      <c r="B66" s="50"/>
      <c r="C66" s="51"/>
      <c r="D66" s="27"/>
      <c r="E66" s="40" t="s">
        <v>58</v>
      </c>
      <c r="F66" s="52" t="s">
        <v>34</v>
      </c>
      <c r="G66" s="49">
        <v>12000</v>
      </c>
      <c r="H66" s="34">
        <v>12000</v>
      </c>
      <c r="I66" s="34">
        <v>12000</v>
      </c>
      <c r="J66" s="34">
        <v>0</v>
      </c>
      <c r="K66" s="34">
        <v>0</v>
      </c>
      <c r="L66" s="35">
        <f t="shared" ref="L66" si="32">IFERROR(K66/H66,0)</f>
        <v>0</v>
      </c>
      <c r="M66" s="36">
        <f t="shared" ref="M66" si="33">IFERROR(K66/I66,0)</f>
        <v>0</v>
      </c>
      <c r="O66" s="54"/>
    </row>
    <row r="67" spans="2:15" s="58" customFormat="1" ht="22.5" x14ac:dyDescent="0.25">
      <c r="B67" s="50"/>
      <c r="C67" s="51"/>
      <c r="D67" s="27"/>
      <c r="E67" s="40" t="s">
        <v>76</v>
      </c>
      <c r="F67" s="52" t="s">
        <v>33</v>
      </c>
      <c r="G67" s="49">
        <v>25000</v>
      </c>
      <c r="H67" s="34">
        <v>25000</v>
      </c>
      <c r="I67" s="34">
        <v>25000</v>
      </c>
      <c r="J67" s="34">
        <v>0</v>
      </c>
      <c r="K67" s="34">
        <v>0</v>
      </c>
      <c r="L67" s="35"/>
      <c r="M67" s="36">
        <f t="shared" si="25"/>
        <v>0</v>
      </c>
      <c r="O67" s="54"/>
    </row>
    <row r="68" spans="2:15" s="58" customFormat="1" x14ac:dyDescent="0.25">
      <c r="B68" s="50"/>
      <c r="C68" s="51"/>
      <c r="D68" s="27"/>
      <c r="E68" s="40" t="s">
        <v>84</v>
      </c>
      <c r="F68" s="52" t="s">
        <v>42</v>
      </c>
      <c r="G68" s="49">
        <v>125000</v>
      </c>
      <c r="H68" s="34">
        <v>125000</v>
      </c>
      <c r="I68" s="34">
        <v>125000</v>
      </c>
      <c r="J68" s="34">
        <v>0</v>
      </c>
      <c r="K68" s="34">
        <v>0</v>
      </c>
      <c r="L68" s="35">
        <f t="shared" si="24"/>
        <v>0</v>
      </c>
      <c r="M68" s="36">
        <f t="shared" si="25"/>
        <v>0</v>
      </c>
      <c r="O68" s="54"/>
    </row>
    <row r="69" spans="2:15" s="58" customFormat="1" x14ac:dyDescent="0.25">
      <c r="B69" s="50"/>
      <c r="C69" s="51"/>
      <c r="D69" s="27"/>
      <c r="E69" s="40" t="s">
        <v>57</v>
      </c>
      <c r="F69" s="52" t="s">
        <v>25</v>
      </c>
      <c r="G69" s="49">
        <v>3000000</v>
      </c>
      <c r="H69" s="34">
        <v>3000000</v>
      </c>
      <c r="I69" s="34">
        <v>3000000</v>
      </c>
      <c r="J69" s="34">
        <v>0</v>
      </c>
      <c r="K69" s="34">
        <v>0</v>
      </c>
      <c r="L69" s="35">
        <f t="shared" si="24"/>
        <v>0</v>
      </c>
      <c r="M69" s="36">
        <f t="shared" si="25"/>
        <v>0</v>
      </c>
      <c r="O69" s="54"/>
    </row>
    <row r="70" spans="2:15" s="58" customFormat="1" x14ac:dyDescent="0.25">
      <c r="B70" s="50"/>
      <c r="C70" s="51"/>
      <c r="D70" s="27"/>
      <c r="E70" s="40" t="s">
        <v>50</v>
      </c>
      <c r="F70" s="52" t="s">
        <v>29</v>
      </c>
      <c r="G70" s="49">
        <v>80000</v>
      </c>
      <c r="H70" s="34">
        <v>80000</v>
      </c>
      <c r="I70" s="34">
        <v>80000</v>
      </c>
      <c r="J70" s="34">
        <v>0</v>
      </c>
      <c r="K70" s="34">
        <v>0</v>
      </c>
      <c r="L70" s="35">
        <f t="shared" si="24"/>
        <v>0</v>
      </c>
      <c r="M70" s="36">
        <f t="shared" si="25"/>
        <v>0</v>
      </c>
      <c r="O70" s="54"/>
    </row>
    <row r="71" spans="2:15" s="58" customFormat="1" ht="22.5" x14ac:dyDescent="0.25">
      <c r="B71" s="50"/>
      <c r="C71" s="51"/>
      <c r="D71" s="27"/>
      <c r="E71" s="40" t="s">
        <v>52</v>
      </c>
      <c r="F71" s="52" t="s">
        <v>37</v>
      </c>
      <c r="G71" s="49">
        <v>5400</v>
      </c>
      <c r="H71" s="34">
        <v>5400</v>
      </c>
      <c r="I71" s="34">
        <v>5400</v>
      </c>
      <c r="J71" s="34">
        <v>0</v>
      </c>
      <c r="K71" s="34">
        <v>0</v>
      </c>
      <c r="L71" s="35">
        <f t="shared" si="24"/>
        <v>0</v>
      </c>
      <c r="M71" s="36">
        <f t="shared" si="25"/>
        <v>0</v>
      </c>
      <c r="O71" s="54"/>
    </row>
    <row r="72" spans="2:15" s="58" customFormat="1" x14ac:dyDescent="0.25">
      <c r="B72" s="50"/>
      <c r="C72" s="51"/>
      <c r="D72" s="27"/>
      <c r="E72" s="40" t="s">
        <v>53</v>
      </c>
      <c r="F72" s="52" t="s">
        <v>31</v>
      </c>
      <c r="G72" s="49">
        <v>85000</v>
      </c>
      <c r="H72" s="34">
        <v>85000</v>
      </c>
      <c r="I72" s="34">
        <v>85000</v>
      </c>
      <c r="J72" s="34">
        <v>0</v>
      </c>
      <c r="K72" s="34">
        <v>0</v>
      </c>
      <c r="L72" s="35">
        <f t="shared" ref="L72" si="34">IFERROR(K72/H72,0)</f>
        <v>0</v>
      </c>
      <c r="M72" s="36">
        <f t="shared" ref="M72" si="35">IFERROR(K72/I72,0)</f>
        <v>0</v>
      </c>
      <c r="O72" s="54"/>
    </row>
    <row r="73" spans="2:15" s="58" customFormat="1" x14ac:dyDescent="0.25">
      <c r="B73" s="50"/>
      <c r="C73" s="51"/>
      <c r="D73" s="27"/>
      <c r="E73" s="40" t="s">
        <v>59</v>
      </c>
      <c r="F73" s="52" t="s">
        <v>38</v>
      </c>
      <c r="G73" s="49">
        <v>120000</v>
      </c>
      <c r="H73" s="34">
        <v>120000</v>
      </c>
      <c r="I73" s="34">
        <v>120000</v>
      </c>
      <c r="J73" s="34">
        <v>0</v>
      </c>
      <c r="K73" s="34">
        <v>0</v>
      </c>
      <c r="L73" s="35">
        <f>IFERROR(K73/H73,0)</f>
        <v>0</v>
      </c>
      <c r="M73" s="36">
        <f>IFERROR(K73/I73,0)</f>
        <v>0</v>
      </c>
      <c r="O73" s="54"/>
    </row>
    <row r="74" spans="2:15" s="58" customFormat="1" ht="22.5" x14ac:dyDescent="0.25">
      <c r="B74" s="50" t="s">
        <v>60</v>
      </c>
      <c r="C74" s="51"/>
      <c r="D74" s="27" t="s">
        <v>85</v>
      </c>
      <c r="E74" s="40" t="s">
        <v>47</v>
      </c>
      <c r="F74" s="52" t="s">
        <v>21</v>
      </c>
      <c r="G74" s="49">
        <v>5000</v>
      </c>
      <c r="H74" s="34">
        <v>5000</v>
      </c>
      <c r="I74" s="34">
        <v>5000</v>
      </c>
      <c r="J74" s="34">
        <v>0</v>
      </c>
      <c r="K74" s="34">
        <v>0</v>
      </c>
      <c r="L74" s="35">
        <f t="shared" ref="L74" si="36">IFERROR(K74/H74,0)</f>
        <v>0</v>
      </c>
      <c r="M74" s="36">
        <f t="shared" ref="M74" si="37">IFERROR(K74/I74,0)</f>
        <v>0</v>
      </c>
      <c r="O74" s="54"/>
    </row>
    <row r="75" spans="2:15" s="58" customFormat="1" x14ac:dyDescent="0.25">
      <c r="B75" s="50"/>
      <c r="C75" s="51"/>
      <c r="D75" s="27"/>
      <c r="E75" s="55"/>
      <c r="F75" s="56"/>
      <c r="G75" s="41"/>
      <c r="H75" s="41"/>
      <c r="I75" s="41"/>
      <c r="J75" s="41"/>
      <c r="K75" s="41"/>
      <c r="L75" s="38"/>
      <c r="M75" s="39"/>
    </row>
    <row r="76" spans="2:15" s="60" customFormat="1" x14ac:dyDescent="0.2">
      <c r="B76" s="32"/>
      <c r="C76" s="33"/>
      <c r="D76" s="27"/>
      <c r="E76" s="40"/>
      <c r="F76" s="27"/>
      <c r="G76" s="27"/>
      <c r="H76" s="27"/>
      <c r="I76" s="27"/>
      <c r="J76" s="27"/>
      <c r="K76" s="27"/>
      <c r="L76" s="27"/>
      <c r="M76" s="28"/>
    </row>
    <row r="77" spans="2:15" s="60" customFormat="1" ht="13.15" customHeight="1" x14ac:dyDescent="0.2">
      <c r="B77" s="79" t="s">
        <v>14</v>
      </c>
      <c r="C77" s="80"/>
      <c r="D77" s="80"/>
      <c r="E77" s="80"/>
      <c r="F77" s="80"/>
      <c r="G77" s="61">
        <f>SUM(G9:G76)</f>
        <v>22825683.990000002</v>
      </c>
      <c r="H77" s="61">
        <f>SUM(H9:H76)</f>
        <v>22825683.990000002</v>
      </c>
      <c r="I77" s="61">
        <f>SUM(I9:I76)</f>
        <v>26388653.990000002</v>
      </c>
      <c r="J77" s="61">
        <f>SUM(J9:J76)</f>
        <v>0</v>
      </c>
      <c r="K77" s="61">
        <f>SUM(K9:K76)</f>
        <v>244347.38</v>
      </c>
      <c r="L77" s="62">
        <f>IFERROR(K77/H77,0)</f>
        <v>1.0704931344315872E-2</v>
      </c>
      <c r="M77" s="63">
        <f>IFERROR(K77/I77,0)</f>
        <v>9.2595620865162584E-3</v>
      </c>
    </row>
    <row r="78" spans="2:15" s="60" customFormat="1" ht="4.9000000000000004" customHeight="1" x14ac:dyDescent="0.2">
      <c r="B78" s="32"/>
      <c r="C78" s="33"/>
      <c r="D78" s="27"/>
      <c r="E78" s="40"/>
      <c r="F78" s="27"/>
      <c r="G78" s="27"/>
      <c r="H78" s="27"/>
      <c r="I78" s="27"/>
      <c r="J78" s="27"/>
      <c r="K78" s="27"/>
      <c r="L78" s="27"/>
      <c r="M78" s="28"/>
    </row>
    <row r="79" spans="2:15" s="60" customFormat="1" ht="13.15" customHeight="1" x14ac:dyDescent="0.2">
      <c r="B79" s="81" t="s">
        <v>15</v>
      </c>
      <c r="C79" s="78"/>
      <c r="D79" s="78"/>
      <c r="E79" s="21"/>
      <c r="F79" s="26"/>
      <c r="G79" s="27"/>
      <c r="H79" s="27"/>
      <c r="I79" s="27"/>
      <c r="J79" s="27"/>
      <c r="K79" s="27"/>
      <c r="L79" s="27"/>
      <c r="M79" s="28"/>
    </row>
    <row r="80" spans="2:15" s="60" customFormat="1" ht="13.15" customHeight="1" x14ac:dyDescent="0.2">
      <c r="B80" s="25"/>
      <c r="C80" s="78" t="s">
        <v>16</v>
      </c>
      <c r="D80" s="78"/>
      <c r="E80" s="21"/>
      <c r="F80" s="26"/>
      <c r="G80" s="57"/>
      <c r="H80" s="57"/>
      <c r="I80" s="57"/>
      <c r="J80" s="57"/>
      <c r="K80" s="57"/>
      <c r="L80" s="27"/>
      <c r="M80" s="28"/>
    </row>
    <row r="81" spans="2:15" s="60" customFormat="1" ht="6" customHeight="1" x14ac:dyDescent="0.2">
      <c r="B81" s="42"/>
      <c r="C81" s="43"/>
      <c r="D81" s="43"/>
      <c r="E81" s="37"/>
      <c r="F81" s="43"/>
      <c r="G81" s="27"/>
      <c r="H81" s="27"/>
      <c r="I81" s="27"/>
      <c r="J81" s="27"/>
      <c r="K81" s="27"/>
      <c r="L81" s="27"/>
      <c r="M81" s="28"/>
    </row>
    <row r="82" spans="2:15" s="58" customFormat="1" ht="22.5" x14ac:dyDescent="0.25">
      <c r="B82" s="50" t="s">
        <v>30</v>
      </c>
      <c r="C82" s="51"/>
      <c r="D82" s="27" t="s">
        <v>71</v>
      </c>
      <c r="E82" s="40" t="s">
        <v>54</v>
      </c>
      <c r="F82" s="27" t="s">
        <v>43</v>
      </c>
      <c r="G82" s="49">
        <v>0</v>
      </c>
      <c r="H82" s="34">
        <v>0</v>
      </c>
      <c r="I82" s="34">
        <v>26100577.379999999</v>
      </c>
      <c r="J82" s="34">
        <v>0</v>
      </c>
      <c r="K82" s="34">
        <v>297210.13</v>
      </c>
      <c r="L82" s="35">
        <f t="shared" ref="L82:L87" si="38">IFERROR(K82/H82,0)</f>
        <v>0</v>
      </c>
      <c r="M82" s="36">
        <f t="shared" ref="M82:M87" si="39">IFERROR(K82/I82,0)</f>
        <v>1.1387109398880279E-2</v>
      </c>
      <c r="O82" s="54"/>
    </row>
    <row r="83" spans="2:15" s="58" customFormat="1" ht="22.5" x14ac:dyDescent="0.25">
      <c r="B83" s="50"/>
      <c r="C83" s="51"/>
      <c r="D83" s="27"/>
      <c r="E83" s="40" t="s">
        <v>55</v>
      </c>
      <c r="F83" s="27" t="s">
        <v>44</v>
      </c>
      <c r="G83" s="49">
        <v>0</v>
      </c>
      <c r="H83" s="34">
        <v>0</v>
      </c>
      <c r="I83" s="34">
        <v>105181388.83</v>
      </c>
      <c r="J83" s="34">
        <v>0</v>
      </c>
      <c r="K83" s="34">
        <v>15806880.190000001</v>
      </c>
      <c r="L83" s="35">
        <f t="shared" si="38"/>
        <v>0</v>
      </c>
      <c r="M83" s="36">
        <f t="shared" si="39"/>
        <v>0.15028210186070046</v>
      </c>
      <c r="O83" s="54"/>
    </row>
    <row r="84" spans="2:15" s="58" customFormat="1" x14ac:dyDescent="0.25">
      <c r="B84" s="50"/>
      <c r="C84" s="51"/>
      <c r="D84" s="27"/>
      <c r="E84" s="40" t="s">
        <v>56</v>
      </c>
      <c r="F84" s="27" t="s">
        <v>45</v>
      </c>
      <c r="G84" s="49">
        <v>0</v>
      </c>
      <c r="H84" s="34">
        <v>0</v>
      </c>
      <c r="I84" s="34">
        <v>25873362.219999999</v>
      </c>
      <c r="J84" s="34">
        <v>0</v>
      </c>
      <c r="K84" s="34">
        <v>3873362.2199999997</v>
      </c>
      <c r="L84" s="35">
        <f t="shared" ref="L84:L85" si="40">IFERROR(K84/H84,0)</f>
        <v>0</v>
      </c>
      <c r="M84" s="36">
        <f t="shared" ref="M84:M85" si="41">IFERROR(K84/I84,0)</f>
        <v>0.14970463394223682</v>
      </c>
      <c r="O84" s="54"/>
    </row>
    <row r="85" spans="2:15" s="58" customFormat="1" x14ac:dyDescent="0.25">
      <c r="B85" s="50"/>
      <c r="C85" s="51"/>
      <c r="D85" s="27"/>
      <c r="E85" s="40" t="s">
        <v>86</v>
      </c>
      <c r="F85" s="27" t="s">
        <v>43</v>
      </c>
      <c r="G85" s="49">
        <v>0</v>
      </c>
      <c r="H85" s="34">
        <v>0</v>
      </c>
      <c r="I85" s="34">
        <v>754410.84</v>
      </c>
      <c r="J85" s="34">
        <v>0</v>
      </c>
      <c r="K85" s="34">
        <v>0</v>
      </c>
      <c r="L85" s="35">
        <f t="shared" si="40"/>
        <v>0</v>
      </c>
      <c r="M85" s="36">
        <f t="shared" si="41"/>
        <v>0</v>
      </c>
      <c r="O85" s="54"/>
    </row>
    <row r="86" spans="2:15" s="58" customFormat="1" ht="22.5" x14ac:dyDescent="0.25">
      <c r="B86" s="50" t="s">
        <v>32</v>
      </c>
      <c r="C86" s="51"/>
      <c r="D86" s="27" t="s">
        <v>72</v>
      </c>
      <c r="E86" s="40" t="s">
        <v>86</v>
      </c>
      <c r="F86" s="27" t="s">
        <v>43</v>
      </c>
      <c r="G86" s="49">
        <v>0</v>
      </c>
      <c r="H86" s="34">
        <v>0</v>
      </c>
      <c r="I86" s="34">
        <v>2259312.1800000002</v>
      </c>
      <c r="J86" s="34">
        <v>0</v>
      </c>
      <c r="K86" s="34">
        <v>2259312.1800000002</v>
      </c>
      <c r="L86" s="35">
        <f t="shared" si="38"/>
        <v>0</v>
      </c>
      <c r="M86" s="36">
        <f t="shared" si="39"/>
        <v>1</v>
      </c>
      <c r="O86" s="54"/>
    </row>
    <row r="87" spans="2:15" s="58" customFormat="1" ht="22.5" x14ac:dyDescent="0.25">
      <c r="B87" s="50" t="s">
        <v>62</v>
      </c>
      <c r="C87" s="51"/>
      <c r="D87" s="27" t="s">
        <v>63</v>
      </c>
      <c r="E87" s="40" t="s">
        <v>55</v>
      </c>
      <c r="F87" s="27" t="s">
        <v>44</v>
      </c>
      <c r="G87" s="49">
        <v>0</v>
      </c>
      <c r="H87" s="34">
        <v>0</v>
      </c>
      <c r="I87" s="34">
        <v>2987494.37</v>
      </c>
      <c r="J87" s="34">
        <v>0</v>
      </c>
      <c r="K87" s="34">
        <v>0</v>
      </c>
      <c r="L87" s="35">
        <f t="shared" si="38"/>
        <v>0</v>
      </c>
      <c r="M87" s="36">
        <f t="shared" si="39"/>
        <v>0</v>
      </c>
      <c r="O87" s="54"/>
    </row>
    <row r="88" spans="2:15" s="58" customFormat="1" x14ac:dyDescent="0.25">
      <c r="B88" s="50" t="s">
        <v>65</v>
      </c>
      <c r="C88" s="51"/>
      <c r="D88" s="27" t="s">
        <v>67</v>
      </c>
      <c r="E88" s="40" t="s">
        <v>54</v>
      </c>
      <c r="F88" s="27" t="s">
        <v>43</v>
      </c>
      <c r="G88" s="49">
        <v>0</v>
      </c>
      <c r="H88" s="34">
        <v>0</v>
      </c>
      <c r="I88" s="34">
        <v>1103168.3600000001</v>
      </c>
      <c r="J88" s="34">
        <v>0</v>
      </c>
      <c r="K88" s="34">
        <v>1102367.96</v>
      </c>
      <c r="L88" s="35">
        <f t="shared" ref="L88" si="42">IFERROR(K88/H88,0)</f>
        <v>0</v>
      </c>
      <c r="M88" s="36">
        <f t="shared" ref="M88" si="43">IFERROR(K88/I88,0)</f>
        <v>0.99927445344788524</v>
      </c>
      <c r="O88" s="59"/>
    </row>
    <row r="89" spans="2:15" s="58" customFormat="1" x14ac:dyDescent="0.25">
      <c r="B89" s="50" t="s">
        <v>66</v>
      </c>
      <c r="C89" s="51"/>
      <c r="D89" s="27" t="s">
        <v>68</v>
      </c>
      <c r="E89" s="40" t="s">
        <v>54</v>
      </c>
      <c r="F89" s="27" t="s">
        <v>43</v>
      </c>
      <c r="G89" s="49">
        <v>0</v>
      </c>
      <c r="H89" s="34">
        <v>0</v>
      </c>
      <c r="I89" s="34">
        <v>36221.82</v>
      </c>
      <c r="J89" s="34">
        <v>0</v>
      </c>
      <c r="K89" s="34">
        <v>36221.82</v>
      </c>
      <c r="L89" s="35">
        <f t="shared" ref="L89" si="44">IFERROR(K89/H89,0)</f>
        <v>0</v>
      </c>
      <c r="M89" s="36">
        <f t="shared" ref="M89" si="45">IFERROR(K89/I89,0)</f>
        <v>1</v>
      </c>
      <c r="O89" s="59"/>
    </row>
    <row r="90" spans="2:15" s="58" customFormat="1" ht="22.5" x14ac:dyDescent="0.25">
      <c r="B90" s="50" t="s">
        <v>87</v>
      </c>
      <c r="C90" s="51"/>
      <c r="D90" s="27" t="s">
        <v>61</v>
      </c>
      <c r="E90" s="40" t="s">
        <v>55</v>
      </c>
      <c r="F90" s="27" t="s">
        <v>44</v>
      </c>
      <c r="G90" s="49">
        <v>0</v>
      </c>
      <c r="H90" s="34">
        <v>0</v>
      </c>
      <c r="I90" s="34">
        <v>6514256.8799999999</v>
      </c>
      <c r="J90" s="34">
        <v>0</v>
      </c>
      <c r="K90" s="34">
        <v>6477900.3700000001</v>
      </c>
      <c r="L90" s="35">
        <f t="shared" ref="L90" si="46">IFERROR(K90/H90,0)</f>
        <v>0</v>
      </c>
      <c r="M90" s="36">
        <f t="shared" ref="M90" si="47">IFERROR(K90/I90,0)</f>
        <v>0.99441893209467669</v>
      </c>
      <c r="O90" s="59"/>
    </row>
    <row r="91" spans="2:15" x14ac:dyDescent="0.2">
      <c r="B91" s="44"/>
      <c r="C91" s="45"/>
      <c r="D91" s="46"/>
      <c r="E91" s="47"/>
      <c r="F91" s="46"/>
      <c r="G91" s="46"/>
      <c r="H91" s="46"/>
      <c r="I91" s="46"/>
      <c r="J91" s="46"/>
      <c r="K91" s="46"/>
      <c r="L91" s="46"/>
      <c r="M91" s="48"/>
    </row>
    <row r="92" spans="2:15" x14ac:dyDescent="0.2">
      <c r="B92" s="82" t="s">
        <v>17</v>
      </c>
      <c r="C92" s="83"/>
      <c r="D92" s="83"/>
      <c r="E92" s="83"/>
      <c r="F92" s="83"/>
      <c r="G92" s="7">
        <f>SUM(G82:G91)</f>
        <v>0</v>
      </c>
      <c r="H92" s="7">
        <f>SUM(H82:H91)</f>
        <v>0</v>
      </c>
      <c r="I92" s="7">
        <f>SUM(I82:I91)</f>
        <v>170810192.88000003</v>
      </c>
      <c r="J92" s="7">
        <f>SUM(J82:J91)</f>
        <v>0</v>
      </c>
      <c r="K92" s="7">
        <f>SUM(K82:K91)</f>
        <v>29853254.870000005</v>
      </c>
      <c r="L92" s="8">
        <f>IFERROR(K92/H92,0)</f>
        <v>0</v>
      </c>
      <c r="M92" s="9">
        <f>IFERROR(K92/I92,0)</f>
        <v>0.17477443451499955</v>
      </c>
    </row>
    <row r="93" spans="2:15" x14ac:dyDescent="0.2">
      <c r="B93" s="4"/>
      <c r="C93" s="5"/>
      <c r="D93" s="2"/>
      <c r="E93" s="6"/>
      <c r="F93" s="2"/>
      <c r="G93" s="2"/>
      <c r="H93" s="2"/>
      <c r="I93" s="2"/>
      <c r="J93" s="2"/>
      <c r="K93" s="2"/>
      <c r="L93" s="2"/>
      <c r="M93" s="3"/>
    </row>
    <row r="94" spans="2:15" x14ac:dyDescent="0.2">
      <c r="B94" s="64" t="s">
        <v>18</v>
      </c>
      <c r="C94" s="65"/>
      <c r="D94" s="65"/>
      <c r="E94" s="65"/>
      <c r="F94" s="65"/>
      <c r="G94" s="10">
        <f>+G77+G92</f>
        <v>22825683.990000002</v>
      </c>
      <c r="H94" s="10">
        <f>+H77+H92</f>
        <v>22825683.990000002</v>
      </c>
      <c r="I94" s="10">
        <f>+I77+I92</f>
        <v>197198846.87000003</v>
      </c>
      <c r="J94" s="10">
        <f>+J77+J92</f>
        <v>0</v>
      </c>
      <c r="K94" s="10">
        <f>+K77+K92</f>
        <v>30097602.250000004</v>
      </c>
      <c r="L94" s="11">
        <f>IFERROR(K94/H94,0)</f>
        <v>1.3185849003773928</v>
      </c>
      <c r="M94" s="12">
        <f>IFERROR(K94/I94,0)</f>
        <v>0.15262565034085282</v>
      </c>
    </row>
    <row r="95" spans="2:15" x14ac:dyDescent="0.2">
      <c r="B95" s="13"/>
      <c r="C95" s="14"/>
      <c r="D95" s="14"/>
      <c r="E95" s="15"/>
      <c r="F95" s="14"/>
      <c r="G95" s="14"/>
      <c r="H95" s="14"/>
      <c r="I95" s="14"/>
      <c r="J95" s="14"/>
      <c r="K95" s="14"/>
      <c r="L95" s="14"/>
      <c r="M95" s="16"/>
    </row>
    <row r="96" spans="2:15" ht="15" x14ac:dyDescent="0.25">
      <c r="B96" s="17" t="s">
        <v>19</v>
      </c>
      <c r="C96" s="17"/>
      <c r="D96" s="18"/>
      <c r="E96" s="19"/>
      <c r="F96" s="18"/>
      <c r="G96" s="18"/>
      <c r="H96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94:F94"/>
    <mergeCell ref="K3:K5"/>
    <mergeCell ref="L3:M3"/>
    <mergeCell ref="L4:L5"/>
    <mergeCell ref="M4:M5"/>
    <mergeCell ref="B6:D6"/>
    <mergeCell ref="J6:K6"/>
    <mergeCell ref="C7:D7"/>
    <mergeCell ref="B77:F77"/>
    <mergeCell ref="B79:D79"/>
    <mergeCell ref="C80:D80"/>
    <mergeCell ref="B92:F92"/>
  </mergeCells>
  <pageMargins left="0.7" right="0.7" top="0.75" bottom="0.75" header="0.3" footer="0.3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2025-05-11T23:44:41Z</cp:lastPrinted>
  <dcterms:created xsi:type="dcterms:W3CDTF">2020-08-06T19:52:58Z</dcterms:created>
  <dcterms:modified xsi:type="dcterms:W3CDTF">2025-05-13T22:27:20Z</dcterms:modified>
</cp:coreProperties>
</file>